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avings Adj for inf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<sst xmlns="http://schemas.openxmlformats.org/spreadsheetml/2006/main" count="51" uniqueCount="50">
  <si>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Month</t>
  </si>
  <si>
    <t>Average yealy yield</t>
  </si>
  <si>
    <t>Year</t>
  </si>
  <si>
    <t>Inflation</t>
  </si>
  <si>
    <t>Initial principal</t>
  </si>
  <si>
    <t>After tax</t>
  </si>
  <si>
    <t>Salary:</t>
  </si>
  <si>
    <t>Initial salary of couple, Initial mortgage is 35% of this salary</t>
  </si>
  <si>
    <t>Net</t>
  </si>
  <si>
    <t>Buying an apartment</t>
  </si>
  <si>
    <t>Salary</t>
  </si>
  <si>
    <t>Mortgage payment</t>
  </si>
  <si>
    <t>Mortgage payment:</t>
  </si>
  <si>
    <t>Loan size</t>
  </si>
  <si>
    <t>every month</t>
  </si>
  <si>
    <t>Initial rent</t>
  </si>
  <si>
    <t>per year</t>
  </si>
  <si>
    <t>yield for apartment lessor)</t>
  </si>
  <si>
    <t>Couple Expenses</t>
  </si>
  <si>
    <t>per month</t>
  </si>
  <si>
    <t>Investments</t>
  </si>
  <si>
    <t>Expenses</t>
  </si>
  <si>
    <t>Free Cash flow after expenses and mortgage</t>
  </si>
  <si>
    <t>Solid portfolio size</t>
  </si>
  <si>
    <t>Solid return</t>
  </si>
  <si>
    <t>Apartment worth</t>
  </si>
  <si>
    <t>Monthly expenses</t>
  </si>
  <si>
    <t>INPUT DATA</t>
  </si>
  <si>
    <t>A couple with a 22K per month salary considering buying an apartment and investing</t>
  </si>
  <si>
    <t>any free money in risk free return</t>
  </si>
  <si>
    <t>VS</t>
  </si>
  <si>
    <t>A couple with 22K per month salary considering renting forever</t>
  </si>
  <si>
    <t>Renting and investing in stocks indexes</t>
  </si>
  <si>
    <t>Portfolio size</t>
  </si>
  <si>
    <t>Rent to pay</t>
  </si>
  <si>
    <t>Free cash flow after expenses and rent</t>
  </si>
  <si>
    <t>per month (</t>
  </si>
  <si>
    <t>and investing in 10% stocks return, after 25 years paying ALL TAXES (hard assumption)</t>
  </si>
  <si>
    <t>OUTPUT DATA</t>
  </si>
  <si>
    <t>Cost of portfolio adjusted for inflation for tax purposes</t>
  </si>
  <si>
    <r>
      <t xml:space="preserve">Renting apartment couple net worth </t>
    </r>
    <r>
      <rPr>
        <b/>
        <sz val="11"/>
        <color indexed="17"/>
        <rFont val="Calibri"/>
        <family val="2"/>
      </rPr>
      <t>AFTER TAX</t>
    </r>
  </si>
  <si>
    <r>
      <t>Buying couple net worth</t>
    </r>
    <r>
      <rPr>
        <b/>
        <sz val="11"/>
        <color indexed="17"/>
        <rFont val="Calibri"/>
        <family val="2"/>
      </rPr>
      <t xml:space="preserve"> BEFORE TAX</t>
    </r>
  </si>
  <si>
    <t>Difference in favor of renting:</t>
  </si>
  <si>
    <t>Hard assumptions:</t>
  </si>
  <si>
    <t>Assuming no taxes on apartment</t>
  </si>
  <si>
    <t>Assuming no mortgage insurance costs and ther costs</t>
  </si>
  <si>
    <t>Assuming risk on investing all your capital in one location is zero</t>
  </si>
  <si>
    <t>Assuming high inflation risk that would cripple the investor but kill the borrower is zero</t>
  </si>
  <si>
    <t>Assuming all invesing taxes are paid after 25 years (nobody needs to pay tax if they do not sell)</t>
  </si>
  <si>
    <t>Comparison between buying an apartment and investing in index ETF yielding 10%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</si>
</sst>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color indexed="20"/>
      <name val="Calibri"/>
      <family val="2"/>
    </font>
    <font>
      <b/>
      <u val="single"/>
      <sz val="16"/>
      <color indexed="20"/>
      <name val="Calibri"/>
      <family val="2"/>
    </font>
    <font>
      <b/>
      <sz val="11"/>
      <color indexed="17"/>
      <name val="Calibri"/>
      <family val="2"/>
    </font>
    <font>
      <b/>
      <u val="single"/>
      <sz val="16"/>
      <color indexed="17"/>
      <name val="Calibri"/>
      <family val="2"/>
    </font>
    <font>
      <b/>
      <sz val="14"/>
      <color indexed="17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76"/>
      <name val="Calibri"/>
      <family val="2"/>
    </font>
    <font>
      <b/>
      <sz val="14"/>
      <color rgb="FF3F3F76"/>
      <name val="Calibri"/>
      <family val="2"/>
    </font>
    <font>
      <b/>
      <sz val="11"/>
      <color rgb="FF9C0006"/>
      <name val="Calibri"/>
      <family val="2"/>
    </font>
    <font>
      <b/>
      <sz val="11"/>
      <color rgb="FF006100"/>
      <name val="Calibri"/>
      <family val="2"/>
    </font>
    <font>
      <b/>
      <u val="single"/>
      <sz val="16"/>
      <color rgb="FF9C0006"/>
      <name val="Calibri"/>
      <family val="2"/>
    </font>
    <font>
      <b/>
      <u val="single"/>
      <sz val="16"/>
      <color rgb="FF006100"/>
      <name val="Calibri"/>
      <family val="2"/>
    </font>
    <font>
      <b/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5" fillId="29" borderId="0" xfId="47" applyAlignment="1">
      <alignment vertical="center"/>
    </xf>
    <xf numFmtId="0" fontId="39" fillId="30" borderId="0" xfId="52" applyBorder="1" applyAlignment="1">
      <alignment vertical="center"/>
    </xf>
    <xf numFmtId="0" fontId="39" fillId="30" borderId="0" xfId="52" applyBorder="1" applyAlignment="1">
      <alignment horizontal="right" vertical="center"/>
    </xf>
    <xf numFmtId="10" fontId="39" fillId="30" borderId="0" xfId="52" applyNumberFormat="1" applyBorder="1" applyAlignment="1">
      <alignment vertical="center"/>
    </xf>
    <xf numFmtId="4" fontId="46" fillId="30" borderId="0" xfId="52" applyNumberFormat="1" applyFont="1" applyBorder="1" applyAlignment="1">
      <alignment horizontal="center" vertical="center"/>
    </xf>
    <xf numFmtId="3" fontId="46" fillId="30" borderId="0" xfId="52" applyNumberFormat="1" applyFont="1" applyBorder="1" applyAlignment="1">
      <alignment horizontal="center" vertical="center"/>
    </xf>
    <xf numFmtId="0" fontId="47" fillId="30" borderId="0" xfId="52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8" fillId="26" borderId="11" xfId="39" applyFont="1" applyBorder="1" applyAlignment="1">
      <alignment horizontal="center" vertical="center"/>
    </xf>
    <xf numFmtId="0" fontId="48" fillId="26" borderId="11" xfId="39" applyFont="1" applyBorder="1" applyAlignment="1">
      <alignment horizontal="center" vertical="center" wrapText="1"/>
    </xf>
    <xf numFmtId="0" fontId="49" fillId="29" borderId="11" xfId="47" applyFont="1" applyBorder="1" applyAlignment="1">
      <alignment horizontal="center" vertical="center"/>
    </xf>
    <xf numFmtId="4" fontId="49" fillId="29" borderId="11" xfId="47" applyNumberFormat="1" applyFont="1" applyBorder="1" applyAlignment="1">
      <alignment horizontal="center" vertical="center" wrapText="1"/>
    </xf>
    <xf numFmtId="4" fontId="49" fillId="29" borderId="11" xfId="47" applyNumberFormat="1" applyFont="1" applyBorder="1" applyAlignment="1">
      <alignment horizontal="center" vertical="center"/>
    </xf>
    <xf numFmtId="4" fontId="49" fillId="29" borderId="12" xfId="47" applyNumberFormat="1" applyFont="1" applyBorder="1" applyAlignment="1">
      <alignment horizontal="center" vertical="center" wrapText="1"/>
    </xf>
    <xf numFmtId="0" fontId="50" fillId="26" borderId="13" xfId="39" applyFont="1" applyBorder="1" applyAlignment="1">
      <alignment horizontal="center" vertical="center"/>
    </xf>
    <xf numFmtId="0" fontId="50" fillId="26" borderId="14" xfId="39" applyFont="1" applyBorder="1" applyAlignment="1">
      <alignment horizontal="center" vertical="center"/>
    </xf>
    <xf numFmtId="0" fontId="50" fillId="26" borderId="15" xfId="39" applyFont="1" applyBorder="1" applyAlignment="1">
      <alignment horizontal="center" vertical="center"/>
    </xf>
    <xf numFmtId="0" fontId="48" fillId="26" borderId="10" xfId="39" applyFont="1" applyBorder="1" applyAlignment="1">
      <alignment horizontal="center" vertical="center"/>
    </xf>
    <xf numFmtId="0" fontId="48" fillId="26" borderId="12" xfId="39" applyFont="1" applyBorder="1" applyAlignment="1">
      <alignment horizontal="center" vertical="center" wrapText="1"/>
    </xf>
    <xf numFmtId="4" fontId="31" fillId="26" borderId="16" xfId="39" applyNumberFormat="1" applyBorder="1" applyAlignment="1">
      <alignment horizontal="center" vertical="center"/>
    </xf>
    <xf numFmtId="4" fontId="31" fillId="26" borderId="0" xfId="39" applyNumberFormat="1" applyBorder="1" applyAlignment="1">
      <alignment horizontal="center" vertical="center"/>
    </xf>
    <xf numFmtId="4" fontId="31" fillId="26" borderId="17" xfId="39" applyNumberFormat="1" applyBorder="1" applyAlignment="1">
      <alignment horizontal="center" vertical="center"/>
    </xf>
    <xf numFmtId="4" fontId="31" fillId="26" borderId="18" xfId="39" applyNumberFormat="1" applyBorder="1" applyAlignment="1">
      <alignment horizontal="center" vertical="center"/>
    </xf>
    <xf numFmtId="4" fontId="31" fillId="26" borderId="19" xfId="39" applyNumberFormat="1" applyBorder="1" applyAlignment="1">
      <alignment horizontal="center" vertical="center"/>
    </xf>
    <xf numFmtId="4" fontId="31" fillId="26" borderId="20" xfId="39" applyNumberFormat="1" applyBorder="1" applyAlignment="1">
      <alignment horizontal="center" vertical="center"/>
    </xf>
    <xf numFmtId="4" fontId="51" fillId="29" borderId="13" xfId="47" applyNumberFormat="1" applyFont="1" applyBorder="1" applyAlignment="1">
      <alignment horizontal="center" vertical="center" wrapText="1"/>
    </xf>
    <xf numFmtId="4" fontId="51" fillId="29" borderId="14" xfId="47" applyNumberFormat="1" applyFont="1" applyBorder="1" applyAlignment="1">
      <alignment horizontal="center" vertical="center" wrapText="1"/>
    </xf>
    <xf numFmtId="4" fontId="51" fillId="29" borderId="15" xfId="47" applyNumberFormat="1" applyFont="1" applyBorder="1" applyAlignment="1">
      <alignment horizontal="center" vertical="center" wrapText="1"/>
    </xf>
    <xf numFmtId="0" fontId="49" fillId="29" borderId="10" xfId="47" applyFont="1" applyBorder="1" applyAlignment="1">
      <alignment horizontal="center" vertical="center"/>
    </xf>
    <xf numFmtId="4" fontId="35" fillId="29" borderId="0" xfId="47" applyNumberFormat="1" applyBorder="1" applyAlignment="1">
      <alignment horizontal="center" vertical="center"/>
    </xf>
    <xf numFmtId="4" fontId="35" fillId="29" borderId="17" xfId="47" applyNumberFormat="1" applyBorder="1" applyAlignment="1">
      <alignment horizontal="center" vertical="center"/>
    </xf>
    <xf numFmtId="4" fontId="35" fillId="29" borderId="19" xfId="47" applyNumberFormat="1" applyBorder="1" applyAlignment="1">
      <alignment horizontal="center" vertical="center"/>
    </xf>
    <xf numFmtId="4" fontId="35" fillId="29" borderId="20" xfId="47" applyNumberFormat="1" applyBorder="1" applyAlignment="1">
      <alignment horizontal="center" vertical="center"/>
    </xf>
    <xf numFmtId="0" fontId="52" fillId="29" borderId="0" xfId="47" applyFont="1" applyAlignment="1">
      <alignment vertical="center"/>
    </xf>
    <xf numFmtId="0" fontId="35" fillId="29" borderId="0" xfId="47" applyAlignment="1">
      <alignment vertical="center" wrapText="1"/>
    </xf>
    <xf numFmtId="4" fontId="49" fillId="29" borderId="0" xfId="47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10" fontId="46" fillId="30" borderId="0" xfId="52" applyNumberFormat="1" applyFont="1" applyBorder="1" applyAlignment="1">
      <alignment horizontal="center" vertical="center"/>
    </xf>
    <xf numFmtId="4" fontId="35" fillId="29" borderId="16" xfId="47" applyNumberFormat="1" applyBorder="1" applyAlignment="1">
      <alignment horizontal="center" vertical="center"/>
    </xf>
    <xf numFmtId="4" fontId="35" fillId="29" borderId="18" xfId="47" applyNumberFormat="1" applyBorder="1" applyAlignment="1">
      <alignment horizontal="center" vertical="center"/>
    </xf>
    <xf numFmtId="10" fontId="46" fillId="30" borderId="0" xfId="52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9"/>
  <sheetViews>
    <sheetView tabSelected="1" zoomScaleSheetLayoutView="100" workbookViewId="0" topLeftCell="B1">
      <selection activeCell="E11" sqref="E11"/>
    </sheetView>
  </sheetViews>
  <sheetFormatPr defaultColWidth="9.140625" defaultRowHeight="12.75"/>
  <cols>
    <col min="1" max="1" width="5.140625" style="2" bestFit="1" customWidth="1"/>
    <col min="2" max="2" width="17.28125" style="2" customWidth="1"/>
    <col min="3" max="3" width="9.140625" style="2" bestFit="1" customWidth="1"/>
    <col min="4" max="4" width="18.28125" style="1" bestFit="1" customWidth="1"/>
    <col min="5" max="5" width="16.8515625" style="1" customWidth="1"/>
    <col min="6" max="6" width="22.8515625" style="1" customWidth="1"/>
    <col min="7" max="7" width="21.57421875" style="1" customWidth="1"/>
    <col min="8" max="8" width="43.140625" style="1" customWidth="1"/>
    <col min="9" max="9" width="34.57421875" style="2" bestFit="1" customWidth="1"/>
    <col min="10" max="11" width="34.57421875" style="2" customWidth="1"/>
    <col min="12" max="12" width="34.57421875" style="1" customWidth="1"/>
    <col min="13" max="13" width="22.8515625" style="1" bestFit="1" customWidth="1"/>
    <col min="14" max="14" width="11.7109375" style="1" customWidth="1"/>
    <col min="15" max="15" width="18.421875" style="1" customWidth="1"/>
    <col min="16" max="16" width="9.140625" style="1" customWidth="1"/>
    <col min="17" max="17" width="10.421875" style="1" customWidth="1"/>
    <col min="18" max="18" width="2.421875" style="1" customWidth="1"/>
    <col min="19" max="19" width="6.421875" style="1" customWidth="1"/>
    <col min="20" max="16384" width="9.140625" style="1" customWidth="1"/>
  </cols>
  <sheetData>
    <row r="1" spans="1:14" ht="26.2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>
      <c r="A2" s="8"/>
      <c r="B2" s="5" t="s">
        <v>28</v>
      </c>
      <c r="C2" s="1"/>
      <c r="I2" s="1"/>
      <c r="J2" s="8"/>
      <c r="K2" s="8"/>
      <c r="L2" s="8"/>
      <c r="M2" s="8"/>
      <c r="N2" s="8"/>
    </row>
    <row r="3" spans="1:14" ht="12.75">
      <c r="A3" s="8"/>
      <c r="B3" s="5" t="s">
        <v>29</v>
      </c>
      <c r="C3" s="1"/>
      <c r="I3" s="1"/>
      <c r="J3" s="8"/>
      <c r="K3" s="8"/>
      <c r="L3" s="8"/>
      <c r="M3" s="8"/>
      <c r="N3" s="8"/>
    </row>
    <row r="4" spans="1:14" ht="12.75">
      <c r="A4" s="8"/>
      <c r="B4" s="5" t="s">
        <v>30</v>
      </c>
      <c r="C4" s="1"/>
      <c r="I4" s="1"/>
      <c r="J4" s="8"/>
      <c r="K4" s="8"/>
      <c r="L4" s="8"/>
      <c r="M4" s="8"/>
      <c r="N4" s="8"/>
    </row>
    <row r="5" spans="1:14" ht="12.75">
      <c r="A5" s="8"/>
      <c r="B5" s="5" t="s">
        <v>31</v>
      </c>
      <c r="C5" s="1"/>
      <c r="I5" s="1"/>
      <c r="J5" s="8"/>
      <c r="K5" s="8"/>
      <c r="L5" s="8"/>
      <c r="M5" s="8"/>
      <c r="N5" s="8"/>
    </row>
    <row r="6" spans="1:14" ht="12.75">
      <c r="A6" s="8"/>
      <c r="B6" s="5" t="s">
        <v>37</v>
      </c>
      <c r="C6" s="1"/>
      <c r="I6" s="1"/>
      <c r="J6" s="8"/>
      <c r="K6" s="8"/>
      <c r="L6" s="8"/>
      <c r="M6" s="8"/>
      <c r="N6" s="8"/>
    </row>
    <row r="7" spans="1:14" ht="12.75">
      <c r="A7" s="8"/>
      <c r="B7" s="6"/>
      <c r="C7" s="1"/>
      <c r="I7" s="1"/>
      <c r="J7" s="8"/>
      <c r="K7" s="8"/>
      <c r="L7" s="8"/>
      <c r="M7" s="8"/>
      <c r="N7" s="8"/>
    </row>
    <row r="8" spans="1:14" ht="18.75">
      <c r="A8" s="8"/>
      <c r="B8" s="17" t="s">
        <v>27</v>
      </c>
      <c r="C8" s="12"/>
      <c r="D8" s="12"/>
      <c r="E8" s="12"/>
      <c r="F8" s="12"/>
      <c r="H8" s="46" t="s">
        <v>38</v>
      </c>
      <c r="I8" s="11"/>
      <c r="J8" s="8"/>
      <c r="K8" s="8"/>
      <c r="L8" s="8"/>
      <c r="M8" s="8"/>
      <c r="N8" s="8"/>
    </row>
    <row r="9" spans="1:14" ht="30">
      <c r="A9" s="8"/>
      <c r="B9" s="12" t="s">
        <v>7</v>
      </c>
      <c r="C9" s="12"/>
      <c r="D9" s="12"/>
      <c r="E9" s="12"/>
      <c r="F9" s="12"/>
      <c r="H9" s="47" t="s">
        <v>40</v>
      </c>
      <c r="I9" s="48">
        <f>(L324-M324)*0.8+M324</f>
        <v>8847815.749441344</v>
      </c>
      <c r="J9" s="9"/>
      <c r="K9" s="8"/>
      <c r="L9" s="8"/>
      <c r="M9" s="8"/>
      <c r="N9" s="8"/>
    </row>
    <row r="10" spans="1:14" ht="15">
      <c r="A10" s="8"/>
      <c r="B10" s="12" t="s">
        <v>6</v>
      </c>
      <c r="C10" s="15">
        <v>22000</v>
      </c>
      <c r="D10" s="12" t="s">
        <v>8</v>
      </c>
      <c r="E10" s="12"/>
      <c r="F10" s="12"/>
      <c r="H10" s="11" t="s">
        <v>41</v>
      </c>
      <c r="I10" s="48">
        <f>G324+H324</f>
        <v>6368457.8084484115</v>
      </c>
      <c r="J10" s="8"/>
      <c r="K10" s="8"/>
      <c r="L10" s="8"/>
      <c r="M10" s="8"/>
      <c r="N10" s="8"/>
    </row>
    <row r="11" spans="1:14" ht="15">
      <c r="A11" s="8"/>
      <c r="B11" s="12" t="s">
        <v>12</v>
      </c>
      <c r="C11" s="15">
        <v>7774.54</v>
      </c>
      <c r="D11" s="12" t="s">
        <v>14</v>
      </c>
      <c r="E11" s="12"/>
      <c r="F11" s="12"/>
      <c r="I11" s="1"/>
      <c r="J11" s="8"/>
      <c r="K11" s="8"/>
      <c r="L11" s="8"/>
      <c r="M11" s="8"/>
      <c r="N11" s="8"/>
    </row>
    <row r="12" spans="1:14" ht="15.75">
      <c r="A12" s="8"/>
      <c r="B12" s="12" t="s">
        <v>20</v>
      </c>
      <c r="C12" s="52">
        <v>0.1</v>
      </c>
      <c r="D12" s="12" t="s">
        <v>1</v>
      </c>
      <c r="E12" s="12"/>
      <c r="F12" s="12"/>
      <c r="H12" s="49" t="s">
        <v>42</v>
      </c>
      <c r="I12" s="50">
        <f>I9-I10</f>
        <v>2479357.9409929328</v>
      </c>
      <c r="J12" s="9"/>
      <c r="K12" s="8"/>
      <c r="L12" s="8"/>
      <c r="M12" s="8"/>
      <c r="N12" s="8"/>
    </row>
    <row r="13" spans="1:14" ht="15">
      <c r="A13" s="8"/>
      <c r="B13" s="12" t="s">
        <v>3</v>
      </c>
      <c r="C13" s="52">
        <v>0.04</v>
      </c>
      <c r="D13" s="12"/>
      <c r="E13" s="12"/>
      <c r="F13" s="12"/>
      <c r="I13" s="1"/>
      <c r="J13" s="8"/>
      <c r="K13" s="8"/>
      <c r="L13" s="8"/>
      <c r="M13" s="8"/>
      <c r="N13" s="8"/>
    </row>
    <row r="14" spans="1:14" ht="15">
      <c r="A14" s="8"/>
      <c r="B14" s="12" t="s">
        <v>4</v>
      </c>
      <c r="C14" s="16">
        <v>400000</v>
      </c>
      <c r="D14" s="12"/>
      <c r="E14" s="12"/>
      <c r="F14" s="12"/>
      <c r="H14" s="4" t="s">
        <v>43</v>
      </c>
      <c r="I14" s="1"/>
      <c r="J14" s="8"/>
      <c r="K14" s="8"/>
      <c r="L14" s="8"/>
      <c r="M14" s="8"/>
      <c r="N14" s="8"/>
    </row>
    <row r="15" spans="1:14" ht="15">
      <c r="A15" s="8"/>
      <c r="B15" s="12" t="s">
        <v>13</v>
      </c>
      <c r="C15" s="16">
        <v>1100000</v>
      </c>
      <c r="D15" s="12"/>
      <c r="E15" s="12"/>
      <c r="F15" s="12"/>
      <c r="H15" s="4" t="s">
        <v>48</v>
      </c>
      <c r="I15" s="1"/>
      <c r="J15" s="8"/>
      <c r="K15" s="8"/>
      <c r="L15" s="8"/>
      <c r="M15" s="8"/>
      <c r="N15" s="8"/>
    </row>
    <row r="16" spans="1:14" ht="15">
      <c r="A16" s="8"/>
      <c r="B16" s="12" t="s">
        <v>25</v>
      </c>
      <c r="C16" s="16">
        <f>C15+C14</f>
        <v>1500000</v>
      </c>
      <c r="D16" s="12"/>
      <c r="E16" s="13"/>
      <c r="F16" s="14"/>
      <c r="H16" s="4" t="s">
        <v>45</v>
      </c>
      <c r="I16" s="1"/>
      <c r="J16" s="8"/>
      <c r="K16" s="8"/>
      <c r="L16" s="8"/>
      <c r="M16" s="8"/>
      <c r="N16" s="8"/>
    </row>
    <row r="17" spans="1:14" ht="15">
      <c r="A17" s="8"/>
      <c r="B17" s="12" t="s">
        <v>15</v>
      </c>
      <c r="C17" s="16">
        <f>E17*C16/12</f>
        <v>4875</v>
      </c>
      <c r="D17" s="12" t="s">
        <v>36</v>
      </c>
      <c r="E17" s="55">
        <v>0.039</v>
      </c>
      <c r="F17" s="12" t="s">
        <v>17</v>
      </c>
      <c r="H17" s="4" t="s">
        <v>44</v>
      </c>
      <c r="I17" s="1"/>
      <c r="J17" s="8"/>
      <c r="K17" s="8"/>
      <c r="L17" s="8"/>
      <c r="M17" s="8"/>
      <c r="N17" s="8"/>
    </row>
    <row r="18" spans="1:14" ht="15">
      <c r="A18" s="8"/>
      <c r="B18" s="12" t="s">
        <v>18</v>
      </c>
      <c r="C18" s="15">
        <f>C10-C11</f>
        <v>14225.46</v>
      </c>
      <c r="D18" s="12" t="s">
        <v>19</v>
      </c>
      <c r="E18" s="12"/>
      <c r="F18" s="12"/>
      <c r="H18" s="4" t="s">
        <v>46</v>
      </c>
      <c r="I18" s="1"/>
      <c r="J18" s="8"/>
      <c r="K18" s="8"/>
      <c r="L18" s="8"/>
      <c r="M18" s="8"/>
      <c r="N18" s="8"/>
    </row>
    <row r="19" spans="1:14" ht="15">
      <c r="A19" s="8"/>
      <c r="B19" s="12" t="s">
        <v>24</v>
      </c>
      <c r="C19" s="52">
        <v>0.04</v>
      </c>
      <c r="D19" s="12" t="s">
        <v>16</v>
      </c>
      <c r="E19" s="12"/>
      <c r="F19" s="12"/>
      <c r="H19" s="4" t="s">
        <v>47</v>
      </c>
      <c r="I19" s="1"/>
      <c r="J19" s="8"/>
      <c r="K19" s="8"/>
      <c r="L19" s="8"/>
      <c r="M19" s="8"/>
      <c r="N19" s="8"/>
    </row>
    <row r="20" spans="1:14" ht="12.75">
      <c r="A20" s="8"/>
      <c r="B20" s="1"/>
      <c r="C20" s="1"/>
      <c r="I20" s="1"/>
      <c r="J20" s="8"/>
      <c r="K20" s="8"/>
      <c r="L20" s="8"/>
      <c r="M20" s="8"/>
      <c r="N20" s="8"/>
    </row>
    <row r="21" ht="13.5" customHeight="1"/>
    <row r="22" ht="13.5" thickBot="1"/>
    <row r="23" spans="3:13" ht="25.5" customHeight="1" thickBot="1">
      <c r="C23" s="3"/>
      <c r="D23" s="27" t="s">
        <v>9</v>
      </c>
      <c r="E23" s="28"/>
      <c r="F23" s="28"/>
      <c r="G23" s="28"/>
      <c r="H23" s="29"/>
      <c r="I23" s="38" t="s">
        <v>32</v>
      </c>
      <c r="J23" s="39"/>
      <c r="K23" s="39"/>
      <c r="L23" s="39"/>
      <c r="M23" s="40"/>
    </row>
    <row r="24" spans="1:14" ht="45.75" thickBot="1">
      <c r="A24" s="19" t="s">
        <v>2</v>
      </c>
      <c r="B24" s="20" t="s">
        <v>0</v>
      </c>
      <c r="C24" s="20" t="s">
        <v>10</v>
      </c>
      <c r="D24" s="30" t="s">
        <v>11</v>
      </c>
      <c r="E24" s="21" t="s">
        <v>26</v>
      </c>
      <c r="F24" s="22" t="s">
        <v>22</v>
      </c>
      <c r="G24" s="22" t="s">
        <v>23</v>
      </c>
      <c r="H24" s="31" t="s">
        <v>25</v>
      </c>
      <c r="I24" s="41" t="s">
        <v>34</v>
      </c>
      <c r="J24" s="23" t="s">
        <v>21</v>
      </c>
      <c r="K24" s="24" t="s">
        <v>35</v>
      </c>
      <c r="L24" s="25" t="s">
        <v>33</v>
      </c>
      <c r="M24" s="26" t="s">
        <v>39</v>
      </c>
      <c r="N24" s="6"/>
    </row>
    <row r="25" spans="1:14" ht="15">
      <c r="A25" s="2">
        <v>1</v>
      </c>
      <c r="B25" s="2">
        <v>1</v>
      </c>
      <c r="C25" s="3">
        <f>C10</f>
        <v>22000</v>
      </c>
      <c r="D25" s="32">
        <f>$C$11</f>
        <v>7774.54</v>
      </c>
      <c r="E25" s="33">
        <f>C18</f>
        <v>14225.46</v>
      </c>
      <c r="F25" s="33">
        <f>C25-D25-E25</f>
        <v>0</v>
      </c>
      <c r="G25" s="33">
        <f>F25</f>
        <v>0</v>
      </c>
      <c r="H25" s="34">
        <f>C16</f>
        <v>1500000</v>
      </c>
      <c r="I25" s="53">
        <f>C17</f>
        <v>4875</v>
      </c>
      <c r="J25" s="42">
        <f>E25</f>
        <v>14225.46</v>
      </c>
      <c r="K25" s="42">
        <f>C25-I25-J25</f>
        <v>2899.540000000001</v>
      </c>
      <c r="L25" s="42">
        <f>C14+K25</f>
        <v>402899.54</v>
      </c>
      <c r="M25" s="43">
        <f>L25</f>
        <v>402899.54</v>
      </c>
      <c r="N25" s="6"/>
    </row>
    <row r="26" spans="1:13" ht="15">
      <c r="A26" s="2">
        <f>$A$25+INT(B26/12)</f>
        <v>1</v>
      </c>
      <c r="B26" s="2">
        <v>2</v>
      </c>
      <c r="C26" s="3">
        <f>C25*(1+$C$13/12)</f>
        <v>22073.333333333336</v>
      </c>
      <c r="D26" s="32">
        <f>$C$11</f>
        <v>7774.54</v>
      </c>
      <c r="E26" s="33">
        <f>E25*(1+$C$13/12)</f>
        <v>14272.878200000001</v>
      </c>
      <c r="F26" s="33">
        <f aca="true" t="shared" si="0" ref="F26:F89">C26-D26-E26</f>
        <v>25.91513333333387</v>
      </c>
      <c r="G26" s="33">
        <f>F26+G25*(1+$C$19/12)</f>
        <v>25.91513333333387</v>
      </c>
      <c r="H26" s="34">
        <f>H25*(1+$C$13/12)</f>
        <v>1505000</v>
      </c>
      <c r="I26" s="53">
        <f>I25*(1+$C$13/12)</f>
        <v>4891.25</v>
      </c>
      <c r="J26" s="42">
        <f>E26</f>
        <v>14272.878200000001</v>
      </c>
      <c r="K26" s="42">
        <f>C26-I26-J26</f>
        <v>2909.2051333333347</v>
      </c>
      <c r="L26" s="42">
        <f>L25*(1+$C$12/12)+K26</f>
        <v>409166.2413</v>
      </c>
      <c r="M26" s="43">
        <f>M25*(1+$C$13/12)+K26</f>
        <v>407151.7436</v>
      </c>
    </row>
    <row r="27" spans="1:13" ht="15">
      <c r="A27" s="2">
        <f>$A$25+INT(B27/12)</f>
        <v>1</v>
      </c>
      <c r="B27" s="2">
        <v>3</v>
      </c>
      <c r="C27" s="3">
        <f>C26*(1+$C$13/12)</f>
        <v>22146.911111111116</v>
      </c>
      <c r="D27" s="32">
        <f>$C$11</f>
        <v>7774.54</v>
      </c>
      <c r="E27" s="33">
        <f>E26*(1+$C$13/12)</f>
        <v>14320.45446066667</v>
      </c>
      <c r="F27" s="33">
        <f t="shared" si="0"/>
        <v>51.91665044444562</v>
      </c>
      <c r="G27" s="33">
        <f>F27+G26*(1+$C$19/12)</f>
        <v>77.91816755555728</v>
      </c>
      <c r="H27" s="34">
        <f>H26*(1+$C$13/12)</f>
        <v>1510016.6666666667</v>
      </c>
      <c r="I27" s="53">
        <f aca="true" t="shared" si="1" ref="I27:I90">I26*(1+$C$13/12)</f>
        <v>4907.554166666667</v>
      </c>
      <c r="J27" s="42">
        <f aca="true" t="shared" si="2" ref="J27:J90">E27</f>
        <v>14320.45446066667</v>
      </c>
      <c r="K27" s="42">
        <f aca="true" t="shared" si="3" ref="K27:K90">C27-I27-J27</f>
        <v>2918.9024837777815</v>
      </c>
      <c r="L27" s="42">
        <f aca="true" t="shared" si="4" ref="L27:L90">L26*(1+$C$12/12)+K27</f>
        <v>415494.86246127775</v>
      </c>
      <c r="M27" s="43">
        <f>M26*(1+$C$13/12)+K27</f>
        <v>411427.8185624445</v>
      </c>
    </row>
    <row r="28" spans="1:13" ht="15">
      <c r="A28" s="2">
        <f>$A$25+INT(B28/12)</f>
        <v>1</v>
      </c>
      <c r="B28" s="2">
        <v>4</v>
      </c>
      <c r="C28" s="3">
        <f>C27*(1+$C$13/12)</f>
        <v>22220.734148148156</v>
      </c>
      <c r="D28" s="32">
        <f>$C$11</f>
        <v>7774.54</v>
      </c>
      <c r="E28" s="33">
        <f>E27*(1+$C$13/12)</f>
        <v>14368.189308868892</v>
      </c>
      <c r="F28" s="33">
        <f t="shared" si="0"/>
        <v>78.00483927926325</v>
      </c>
      <c r="G28" s="33">
        <f>F28+G27*(1+$C$19/12)</f>
        <v>156.1827340600057</v>
      </c>
      <c r="H28" s="34">
        <f>H27*(1+$C$13/12)</f>
        <v>1515050.0555555557</v>
      </c>
      <c r="I28" s="53">
        <f t="shared" si="1"/>
        <v>4923.912680555556</v>
      </c>
      <c r="J28" s="42">
        <f t="shared" si="2"/>
        <v>14368.189308868892</v>
      </c>
      <c r="K28" s="42">
        <f t="shared" si="3"/>
        <v>2928.632158723707</v>
      </c>
      <c r="L28" s="42">
        <f t="shared" si="4"/>
        <v>421885.9518071788</v>
      </c>
      <c r="M28" s="43">
        <f>M27*(1+$C$13/12)+K28</f>
        <v>415727.87678304303</v>
      </c>
    </row>
    <row r="29" spans="2:13" ht="15">
      <c r="B29" s="2">
        <v>5</v>
      </c>
      <c r="C29" s="3">
        <f>C28*(1+$C$13/12)</f>
        <v>22294.803261975318</v>
      </c>
      <c r="D29" s="32">
        <f>$C$11</f>
        <v>7774.54</v>
      </c>
      <c r="E29" s="33">
        <f>E28*(1+$C$13/12)</f>
        <v>14416.08327323179</v>
      </c>
      <c r="F29" s="33">
        <f t="shared" si="0"/>
        <v>104.17998874352634</v>
      </c>
      <c r="G29" s="33">
        <f>F29+G28*(1+$C$19/12)</f>
        <v>260.88333191706545</v>
      </c>
      <c r="H29" s="34">
        <f>H28*(1+$C$13/12)</f>
        <v>1520100.2224074076</v>
      </c>
      <c r="I29" s="53">
        <f t="shared" si="1"/>
        <v>4940.3257228240755</v>
      </c>
      <c r="J29" s="42">
        <f t="shared" si="2"/>
        <v>14416.08327323179</v>
      </c>
      <c r="K29" s="42">
        <f t="shared" si="3"/>
        <v>2938.394265919451</v>
      </c>
      <c r="L29" s="42">
        <f t="shared" si="4"/>
        <v>428340.0623381581</v>
      </c>
      <c r="M29" s="43">
        <f>M28*(1+$C$13/12)+K29</f>
        <v>420052.03063823935</v>
      </c>
    </row>
    <row r="30" spans="1:13" ht="15">
      <c r="A30" s="2">
        <f>$A$25+INT(B29/12)</f>
        <v>1</v>
      </c>
      <c r="B30" s="2">
        <v>6</v>
      </c>
      <c r="C30" s="3">
        <f>C29*(1+$C$13/12)</f>
        <v>22369.11927284857</v>
      </c>
      <c r="D30" s="32">
        <f>$C$11</f>
        <v>7774.54</v>
      </c>
      <c r="E30" s="33">
        <f>E29*(1+$C$13/12)</f>
        <v>14464.136884142565</v>
      </c>
      <c r="F30" s="33">
        <f t="shared" si="0"/>
        <v>130.44238870600384</v>
      </c>
      <c r="G30" s="33">
        <f>F30+G29*(1+$C$19/12)</f>
        <v>392.19533172945955</v>
      </c>
      <c r="H30" s="34">
        <f>H29*(1+$C$13/12)</f>
        <v>1525167.2231487657</v>
      </c>
      <c r="I30" s="53">
        <f t="shared" si="1"/>
        <v>4956.7934752334895</v>
      </c>
      <c r="J30" s="42">
        <f t="shared" si="2"/>
        <v>14464.136884142565</v>
      </c>
      <c r="K30" s="42">
        <f t="shared" si="3"/>
        <v>2948.1889134725134</v>
      </c>
      <c r="L30" s="42">
        <f t="shared" si="4"/>
        <v>434857.75177111523</v>
      </c>
      <c r="M30" s="43">
        <f>M29*(1+$C$13/12)+K30</f>
        <v>424400.3929871727</v>
      </c>
    </row>
    <row r="31" spans="1:13" ht="15">
      <c r="A31" s="2">
        <f>$A$25+INT(B30/12)</f>
        <v>1</v>
      </c>
      <c r="B31" s="2">
        <v>7</v>
      </c>
      <c r="C31" s="3">
        <f>C30*(1+$C$13/12)</f>
        <v>22443.683003758066</v>
      </c>
      <c r="D31" s="32">
        <f>$C$11</f>
        <v>7774.54</v>
      </c>
      <c r="E31" s="33">
        <f>E30*(1+$C$13/12)</f>
        <v>14512.350673756375</v>
      </c>
      <c r="F31" s="33">
        <f t="shared" si="0"/>
        <v>156.79233000169006</v>
      </c>
      <c r="G31" s="33">
        <f>F31+G30*(1+$C$19/12)</f>
        <v>550.2949795035812</v>
      </c>
      <c r="H31" s="34">
        <f>H30*(1+$C$13/12)</f>
        <v>1530251.113892595</v>
      </c>
      <c r="I31" s="53">
        <f t="shared" si="1"/>
        <v>4973.316120150935</v>
      </c>
      <c r="J31" s="42">
        <f t="shared" si="2"/>
        <v>14512.350673756375</v>
      </c>
      <c r="K31" s="42">
        <f t="shared" si="3"/>
        <v>2958.0162098507553</v>
      </c>
      <c r="L31" s="42">
        <f t="shared" si="4"/>
        <v>441439.5825790586</v>
      </c>
      <c r="M31" s="43">
        <f>M30*(1+$C$13/12)+K31</f>
        <v>428773.07717364735</v>
      </c>
    </row>
    <row r="32" spans="1:13" ht="15">
      <c r="A32" s="2">
        <f>$A$25+INT(B31/12)</f>
        <v>1</v>
      </c>
      <c r="B32" s="2">
        <v>8</v>
      </c>
      <c r="C32" s="3">
        <f>C31*(1+$C$13/12)</f>
        <v>22518.495280437262</v>
      </c>
      <c r="D32" s="32">
        <f>$C$11</f>
        <v>7774.54</v>
      </c>
      <c r="E32" s="33">
        <f>E31*(1+$C$13/12)</f>
        <v>14560.72517600223</v>
      </c>
      <c r="F32" s="33">
        <f t="shared" si="0"/>
        <v>183.23010443503154</v>
      </c>
      <c r="G32" s="33">
        <f>F32+G31*(1+$C$19/12)</f>
        <v>735.3594005369581</v>
      </c>
      <c r="H32" s="34">
        <f>H31*(1+$C$13/12)</f>
        <v>1535351.9509389037</v>
      </c>
      <c r="I32" s="53">
        <f t="shared" si="1"/>
        <v>4989.893840551438</v>
      </c>
      <c r="J32" s="42">
        <f t="shared" si="2"/>
        <v>14560.72517600223</v>
      </c>
      <c r="K32" s="42">
        <f t="shared" si="3"/>
        <v>2967.876263883594</v>
      </c>
      <c r="L32" s="42">
        <f t="shared" si="4"/>
        <v>448086.122031101</v>
      </c>
      <c r="M32" s="43">
        <f>M31*(1+$C$13/12)+K32</f>
        <v>433170.1970281098</v>
      </c>
    </row>
    <row r="33" spans="1:13" ht="15">
      <c r="A33" s="2">
        <f>$A$25+INT(B32/12)</f>
        <v>1</v>
      </c>
      <c r="B33" s="2">
        <v>9</v>
      </c>
      <c r="C33" s="3">
        <f>C32*(1+$C$13/12)</f>
        <v>22593.556931372055</v>
      </c>
      <c r="D33" s="32">
        <f>$C$11</f>
        <v>7774.54</v>
      </c>
      <c r="E33" s="33">
        <f>E32*(1+$C$13/12)</f>
        <v>14609.260926588906</v>
      </c>
      <c r="F33" s="33">
        <f t="shared" si="0"/>
        <v>209.75600478314846</v>
      </c>
      <c r="G33" s="33">
        <f>F33+G32*(1+$C$19/12)</f>
        <v>947.5666033218964</v>
      </c>
      <c r="H33" s="34">
        <f>H32*(1+$C$13/12)</f>
        <v>1540469.7907753668</v>
      </c>
      <c r="I33" s="53">
        <f t="shared" si="1"/>
        <v>5006.526820019943</v>
      </c>
      <c r="J33" s="42">
        <f t="shared" si="2"/>
        <v>14609.260926588906</v>
      </c>
      <c r="K33" s="42">
        <f t="shared" si="3"/>
        <v>2977.769184763207</v>
      </c>
      <c r="L33" s="42">
        <f t="shared" si="4"/>
        <v>454797.94223279005</v>
      </c>
      <c r="M33" s="43">
        <f>M32*(1+$C$13/12)+K33</f>
        <v>437591.8668696334</v>
      </c>
    </row>
    <row r="34" spans="1:13" ht="15">
      <c r="A34" s="2">
        <f>$A$25+INT(B33/12)</f>
        <v>1</v>
      </c>
      <c r="B34" s="2">
        <v>10</v>
      </c>
      <c r="C34" s="3">
        <f>C33*(1+$C$13/12)</f>
        <v>22668.868787809963</v>
      </c>
      <c r="D34" s="32">
        <f>$C$11</f>
        <v>7774.54</v>
      </c>
      <c r="E34" s="33">
        <f>E33*(1+$C$13/12)</f>
        <v>14657.95846301087</v>
      </c>
      <c r="F34" s="33">
        <f t="shared" si="0"/>
        <v>236.3703247990925</v>
      </c>
      <c r="G34" s="33">
        <f>F34+G33*(1+$C$19/12)</f>
        <v>1187.0954834653953</v>
      </c>
      <c r="H34" s="34">
        <f>H33*(1+$C$13/12)</f>
        <v>1545604.6900779514</v>
      </c>
      <c r="I34" s="53">
        <f t="shared" si="1"/>
        <v>5023.215242753344</v>
      </c>
      <c r="J34" s="42">
        <f t="shared" si="2"/>
        <v>14657.95846301087</v>
      </c>
      <c r="K34" s="42">
        <f t="shared" si="3"/>
        <v>2987.6950820457496</v>
      </c>
      <c r="L34" s="42">
        <f t="shared" si="4"/>
        <v>461575.6201667757</v>
      </c>
      <c r="M34" s="43">
        <f>M33*(1+$C$13/12)+K34</f>
        <v>442038.20150791126</v>
      </c>
    </row>
    <row r="35" spans="1:13" ht="15">
      <c r="A35" s="2">
        <f>$A$25+INT(B34/12)</f>
        <v>1</v>
      </c>
      <c r="B35" s="2">
        <v>11</v>
      </c>
      <c r="C35" s="3">
        <f>C34*(1+$C$13/12)</f>
        <v>22744.43168376933</v>
      </c>
      <c r="D35" s="32">
        <f>$C$11</f>
        <v>7774.54</v>
      </c>
      <c r="E35" s="33">
        <f>E34*(1+$C$13/12)</f>
        <v>14706.81832455424</v>
      </c>
      <c r="F35" s="33">
        <f t="shared" si="0"/>
        <v>263.0733592150882</v>
      </c>
      <c r="G35" s="33">
        <f>F35+G34*(1+$C$19/12)</f>
        <v>1454.1258276253682</v>
      </c>
      <c r="H35" s="34">
        <f>H34*(1+$C$13/12)</f>
        <v>1550756.7057115447</v>
      </c>
      <c r="I35" s="53">
        <f t="shared" si="1"/>
        <v>5039.959293562522</v>
      </c>
      <c r="J35" s="42">
        <f t="shared" si="2"/>
        <v>14706.81832455424</v>
      </c>
      <c r="K35" s="42">
        <f t="shared" si="3"/>
        <v>2997.6540656525667</v>
      </c>
      <c r="L35" s="42">
        <f t="shared" si="4"/>
        <v>468419.73773381807</v>
      </c>
      <c r="M35" s="43">
        <f>M34*(1+$C$13/12)+K35</f>
        <v>446509.3162452569</v>
      </c>
    </row>
    <row r="36" spans="1:13" ht="15">
      <c r="A36" s="2">
        <f>$A$25+INT(B35/12)</f>
        <v>1</v>
      </c>
      <c r="B36" s="2">
        <v>12</v>
      </c>
      <c r="C36" s="3">
        <f>C35*(1+$C$13/12)</f>
        <v>22820.246456048564</v>
      </c>
      <c r="D36" s="32">
        <f>$C$11</f>
        <v>7774.54</v>
      </c>
      <c r="E36" s="33">
        <f>E35*(1+$C$13/12)</f>
        <v>14755.841052302756</v>
      </c>
      <c r="F36" s="33">
        <f t="shared" si="0"/>
        <v>289.86540374580727</v>
      </c>
      <c r="G36" s="33">
        <f>F36+G35*(1+$C$19/12)</f>
        <v>1748.8383174632602</v>
      </c>
      <c r="H36" s="34">
        <f>H35*(1+$C$13/12)</f>
        <v>1555925.8947305833</v>
      </c>
      <c r="I36" s="53">
        <f t="shared" si="1"/>
        <v>5056.759157874398</v>
      </c>
      <c r="J36" s="42">
        <f t="shared" si="2"/>
        <v>14755.841052302756</v>
      </c>
      <c r="K36" s="42">
        <f t="shared" si="3"/>
        <v>3007.6462458714086</v>
      </c>
      <c r="L36" s="42">
        <f t="shared" si="4"/>
        <v>475330.881794138</v>
      </c>
      <c r="M36" s="43">
        <f>M35*(1+$C$13/12)+K36</f>
        <v>451005.3268786125</v>
      </c>
    </row>
    <row r="37" spans="1:13" ht="15">
      <c r="A37" s="2">
        <f>$A$25+INT(B36/12)</f>
        <v>2</v>
      </c>
      <c r="B37" s="2">
        <v>13</v>
      </c>
      <c r="C37" s="3">
        <f>C36*(1+$C$13/12)</f>
        <v>22896.313944235393</v>
      </c>
      <c r="D37" s="32">
        <f>$C$11</f>
        <v>7774.54</v>
      </c>
      <c r="E37" s="33">
        <f>E36*(1+$C$13/12)</f>
        <v>14805.027189143766</v>
      </c>
      <c r="F37" s="33">
        <f t="shared" si="0"/>
        <v>316.74675509162626</v>
      </c>
      <c r="G37" s="33">
        <f>F37+G36*(1+$C$19/12)</f>
        <v>2071.414533613098</v>
      </c>
      <c r="H37" s="34">
        <f>H36*(1+$C$13/12)</f>
        <v>1561112.3143796853</v>
      </c>
      <c r="I37" s="53">
        <f t="shared" si="1"/>
        <v>5073.615021733979</v>
      </c>
      <c r="J37" s="42">
        <f t="shared" si="2"/>
        <v>14805.027189143766</v>
      </c>
      <c r="K37" s="42">
        <f t="shared" si="3"/>
        <v>3017.671733357649</v>
      </c>
      <c r="L37" s="42">
        <f t="shared" si="4"/>
        <v>482309.64420911344</v>
      </c>
      <c r="M37" s="43">
        <f>M36*(1+$C$13/12)+K37</f>
        <v>455526.3497015656</v>
      </c>
    </row>
    <row r="38" spans="1:13" ht="15">
      <c r="A38" s="2">
        <f>$A$25+INT(B37/12)</f>
        <v>2</v>
      </c>
      <c r="B38" s="2">
        <v>14</v>
      </c>
      <c r="C38" s="3">
        <f>C37*(1+$C$13/12)</f>
        <v>22972.63499071618</v>
      </c>
      <c r="D38" s="32">
        <f>$C$11</f>
        <v>7774.54</v>
      </c>
      <c r="E38" s="33">
        <f>E37*(1+$C$13/12)</f>
        <v>14854.377279774246</v>
      </c>
      <c r="F38" s="33">
        <f t="shared" si="0"/>
        <v>343.7177109419317</v>
      </c>
      <c r="G38" s="33">
        <f>F38+G37*(1+$C$19/12)</f>
        <v>2422.0369596670735</v>
      </c>
      <c r="H38" s="34">
        <f>H37*(1+$C$13/12)</f>
        <v>1566316.0220942844</v>
      </c>
      <c r="I38" s="53">
        <f t="shared" si="1"/>
        <v>5090.527071806426</v>
      </c>
      <c r="J38" s="42">
        <f t="shared" si="2"/>
        <v>14854.377279774246</v>
      </c>
      <c r="K38" s="42">
        <f t="shared" si="3"/>
        <v>3027.730639135505</v>
      </c>
      <c r="L38" s="42">
        <f t="shared" si="4"/>
        <v>489356.6218833249</v>
      </c>
      <c r="M38" s="43">
        <f>M37*(1+$C$13/12)+K38</f>
        <v>460072.501506373</v>
      </c>
    </row>
    <row r="39" spans="1:13" ht="15">
      <c r="A39" s="2">
        <f>$A$25+INT(B38/12)</f>
        <v>2</v>
      </c>
      <c r="B39" s="2">
        <v>15</v>
      </c>
      <c r="C39" s="3">
        <f>C38*(1+$C$13/12)</f>
        <v>23049.210440685234</v>
      </c>
      <c r="D39" s="32">
        <f>$C$11</f>
        <v>7774.54</v>
      </c>
      <c r="E39" s="33">
        <f>E38*(1+$C$13/12)</f>
        <v>14903.891870706828</v>
      </c>
      <c r="F39" s="33">
        <f t="shared" si="0"/>
        <v>370.77856997840536</v>
      </c>
      <c r="G39" s="33">
        <f>F39+G38*(1+$C$19/12)</f>
        <v>2800.8889861777025</v>
      </c>
      <c r="H39" s="34">
        <f>H38*(1+$C$13/12)</f>
        <v>1571537.0755012655</v>
      </c>
      <c r="I39" s="53">
        <f t="shared" si="1"/>
        <v>5107.495495379114</v>
      </c>
      <c r="J39" s="42">
        <f t="shared" si="2"/>
        <v>14903.891870706828</v>
      </c>
      <c r="K39" s="42">
        <f t="shared" si="3"/>
        <v>3037.8230745992932</v>
      </c>
      <c r="L39" s="42">
        <f t="shared" si="4"/>
        <v>496472.41680695186</v>
      </c>
      <c r="M39" s="43">
        <f>M38*(1+$C$13/12)+K39</f>
        <v>464643.8995859936</v>
      </c>
    </row>
    <row r="40" spans="1:13" ht="15">
      <c r="A40" s="2">
        <f>$A$25+INT(B39/12)</f>
        <v>2</v>
      </c>
      <c r="B40" s="2">
        <v>16</v>
      </c>
      <c r="C40" s="3">
        <f>C39*(1+$C$13/12)</f>
        <v>23126.041142154187</v>
      </c>
      <c r="D40" s="32">
        <f>$C$11</f>
        <v>7774.54</v>
      </c>
      <c r="E40" s="33">
        <f>E39*(1+$C$13/12)</f>
        <v>14953.571510275851</v>
      </c>
      <c r="F40" s="33">
        <f t="shared" si="0"/>
        <v>397.9296318783345</v>
      </c>
      <c r="G40" s="33">
        <f>F40+G39*(1+$C$19/12)</f>
        <v>3208.1549146766297</v>
      </c>
      <c r="H40" s="34">
        <f>H39*(1+$C$13/12)</f>
        <v>1576775.532419603</v>
      </c>
      <c r="I40" s="53">
        <f t="shared" si="1"/>
        <v>5124.520480363712</v>
      </c>
      <c r="J40" s="42">
        <f t="shared" si="2"/>
        <v>14953.571510275851</v>
      </c>
      <c r="K40" s="42">
        <f t="shared" si="3"/>
        <v>3047.9491515146256</v>
      </c>
      <c r="L40" s="42">
        <f t="shared" si="4"/>
        <v>503657.6360985244</v>
      </c>
      <c r="M40" s="43">
        <f>M39*(1+$C$13/12)+K40</f>
        <v>469240.66173612827</v>
      </c>
    </row>
    <row r="41" spans="1:13" ht="15">
      <c r="A41" s="2">
        <f>$A$25+INT(B40/12)</f>
        <v>2</v>
      </c>
      <c r="B41" s="2">
        <v>17</v>
      </c>
      <c r="C41" s="3">
        <f>C40*(1+$C$13/12)</f>
        <v>23203.12794596137</v>
      </c>
      <c r="D41" s="32">
        <f>$C$11</f>
        <v>7774.54</v>
      </c>
      <c r="E41" s="33">
        <f>E40*(1+$C$13/12)</f>
        <v>15003.416748643438</v>
      </c>
      <c r="F41" s="33">
        <f t="shared" si="0"/>
        <v>425.1711973179299</v>
      </c>
      <c r="G41" s="33">
        <f>F41+G40*(1+$C$19/12)</f>
        <v>3644.0199617101484</v>
      </c>
      <c r="H41" s="34">
        <f>H40*(1+$C$13/12)</f>
        <v>1582031.4508610019</v>
      </c>
      <c r="I41" s="53">
        <f t="shared" si="1"/>
        <v>5141.602215298258</v>
      </c>
      <c r="J41" s="42">
        <f t="shared" si="2"/>
        <v>15003.416748643438</v>
      </c>
      <c r="K41" s="42">
        <f t="shared" si="3"/>
        <v>3058.108982019672</v>
      </c>
      <c r="L41" s="42">
        <f t="shared" si="4"/>
        <v>510912.89204803173</v>
      </c>
      <c r="M41" s="43">
        <f>M40*(1+$C$13/12)+K41</f>
        <v>473862.9062572684</v>
      </c>
    </row>
    <row r="42" spans="1:13" ht="15">
      <c r="A42" s="2">
        <f>$A$25+INT(B41/12)</f>
        <v>2</v>
      </c>
      <c r="B42" s="2">
        <v>18</v>
      </c>
      <c r="C42" s="3">
        <f>C41*(1+$C$13/12)</f>
        <v>23280.47170578124</v>
      </c>
      <c r="D42" s="32">
        <f>$C$11</f>
        <v>7774.54</v>
      </c>
      <c r="E42" s="33">
        <f>E41*(1+$C$13/12)</f>
        <v>15053.428137805584</v>
      </c>
      <c r="F42" s="33">
        <f t="shared" si="0"/>
        <v>452.50356797565655</v>
      </c>
      <c r="G42" s="33">
        <f>F42+G41*(1+$C$19/12)</f>
        <v>4108.670262891506</v>
      </c>
      <c r="H42" s="34">
        <f>H41*(1+$C$13/12)</f>
        <v>1587304.8890305387</v>
      </c>
      <c r="I42" s="53">
        <f t="shared" si="1"/>
        <v>5158.740889349252</v>
      </c>
      <c r="J42" s="42">
        <f t="shared" si="2"/>
        <v>15053.428137805584</v>
      </c>
      <c r="K42" s="42">
        <f t="shared" si="3"/>
        <v>3068.302678626407</v>
      </c>
      <c r="L42" s="42">
        <f t="shared" si="4"/>
        <v>518238.8021603917</v>
      </c>
      <c r="M42" s="43">
        <f>M41*(1+$C$13/12)+K42</f>
        <v>478510.7519567524</v>
      </c>
    </row>
    <row r="43" spans="1:13" ht="15">
      <c r="A43" s="2">
        <f>$A$25+INT(B42/12)</f>
        <v>2</v>
      </c>
      <c r="B43" s="2">
        <v>19</v>
      </c>
      <c r="C43" s="3">
        <f>C42*(1+$C$13/12)</f>
        <v>23358.07327813385</v>
      </c>
      <c r="D43" s="32">
        <f>$C$11</f>
        <v>7774.54</v>
      </c>
      <c r="E43" s="33">
        <f>E42*(1+$C$13/12)</f>
        <v>15103.60623159827</v>
      </c>
      <c r="F43" s="33">
        <f t="shared" si="0"/>
        <v>479.92704653557666</v>
      </c>
      <c r="G43" s="33">
        <f>F43+G42*(1+$C$19/12)</f>
        <v>4602.292876970055</v>
      </c>
      <c r="H43" s="34">
        <f>H42*(1+$C$13/12)</f>
        <v>1592595.9053273073</v>
      </c>
      <c r="I43" s="53">
        <f t="shared" si="1"/>
        <v>5175.9366923137495</v>
      </c>
      <c r="J43" s="42">
        <f t="shared" si="2"/>
        <v>15103.60623159827</v>
      </c>
      <c r="K43" s="42">
        <f t="shared" si="3"/>
        <v>3078.530354221828</v>
      </c>
      <c r="L43" s="42">
        <f t="shared" si="4"/>
        <v>525635.9891992834</v>
      </c>
      <c r="M43" s="43">
        <f>M42*(1+$C$13/12)+K43</f>
        <v>483184.3181508301</v>
      </c>
    </row>
    <row r="44" spans="1:13" ht="15">
      <c r="A44" s="2">
        <f>$A$25+INT(B43/12)</f>
        <v>2</v>
      </c>
      <c r="B44" s="2">
        <v>20</v>
      </c>
      <c r="C44" s="3">
        <f>C43*(1+$C$13/12)</f>
        <v>23435.933522394298</v>
      </c>
      <c r="D44" s="32">
        <f>$C$11</f>
        <v>7774.54</v>
      </c>
      <c r="E44" s="33">
        <f>E43*(1+$C$13/12)</f>
        <v>15153.9515857036</v>
      </c>
      <c r="F44" s="33">
        <f t="shared" si="0"/>
        <v>507.4419366906968</v>
      </c>
      <c r="G44" s="33">
        <f>F44+G43*(1+$C$19/12)</f>
        <v>5125.075789917319</v>
      </c>
      <c r="H44" s="34">
        <f>H43*(1+$C$13/12)</f>
        <v>1597904.5583450652</v>
      </c>
      <c r="I44" s="53">
        <f t="shared" si="1"/>
        <v>5193.189814621463</v>
      </c>
      <c r="J44" s="42">
        <f t="shared" si="2"/>
        <v>15153.9515857036</v>
      </c>
      <c r="K44" s="42">
        <f t="shared" si="3"/>
        <v>3088.792122069235</v>
      </c>
      <c r="L44" s="42">
        <f t="shared" si="4"/>
        <v>533105.0812313467</v>
      </c>
      <c r="M44" s="43">
        <f>M43*(1+$C$13/12)+K44</f>
        <v>487883.72466673545</v>
      </c>
    </row>
    <row r="45" spans="1:13" ht="15">
      <c r="A45" s="2">
        <f>$A$25+INT(B44/12)</f>
        <v>2</v>
      </c>
      <c r="B45" s="2">
        <v>21</v>
      </c>
      <c r="C45" s="3">
        <f>C44*(1+$C$13/12)</f>
        <v>23514.05330080228</v>
      </c>
      <c r="D45" s="32">
        <f>$C$11</f>
        <v>7774.54</v>
      </c>
      <c r="E45" s="33">
        <f>E44*(1+$C$13/12)</f>
        <v>15204.464757655947</v>
      </c>
      <c r="F45" s="33">
        <f t="shared" si="0"/>
        <v>535.0485431463312</v>
      </c>
      <c r="G45" s="33">
        <f>F45+G44*(1+$C$19/12)</f>
        <v>5677.207919030041</v>
      </c>
      <c r="H45" s="34">
        <f>H44*(1+$C$13/12)</f>
        <v>1603230.9068728823</v>
      </c>
      <c r="I45" s="53">
        <f t="shared" si="1"/>
        <v>5210.500447336868</v>
      </c>
      <c r="J45" s="42">
        <f t="shared" si="2"/>
        <v>15204.464757655947</v>
      </c>
      <c r="K45" s="42">
        <f t="shared" si="3"/>
        <v>3099.088095809464</v>
      </c>
      <c r="L45" s="42">
        <f t="shared" si="4"/>
        <v>540646.7116707506</v>
      </c>
      <c r="M45" s="43">
        <f>M44*(1+$C$13/12)+K45</f>
        <v>492609.0918447674</v>
      </c>
    </row>
    <row r="46" spans="1:13" ht="15">
      <c r="A46" s="2">
        <f>$A$25+INT(B45/12)</f>
        <v>2</v>
      </c>
      <c r="B46" s="2">
        <v>22</v>
      </c>
      <c r="C46" s="3">
        <f>C45*(1+$C$13/12)</f>
        <v>23592.433478471623</v>
      </c>
      <c r="D46" s="32">
        <f>$C$11</f>
        <v>7774.54</v>
      </c>
      <c r="E46" s="33">
        <f>E45*(1+$C$13/12)</f>
        <v>15255.146306848135</v>
      </c>
      <c r="F46" s="33">
        <f t="shared" si="0"/>
        <v>562.7471716234868</v>
      </c>
      <c r="G46" s="33">
        <f>F46+G45*(1+$C$19/12)</f>
        <v>6258.8791170502955</v>
      </c>
      <c r="H46" s="34">
        <f>H45*(1+$C$13/12)</f>
        <v>1608575.009895792</v>
      </c>
      <c r="I46" s="53">
        <f t="shared" si="1"/>
        <v>5227.868782161325</v>
      </c>
      <c r="J46" s="42">
        <f t="shared" si="2"/>
        <v>15255.146306848135</v>
      </c>
      <c r="K46" s="42">
        <f t="shared" si="3"/>
        <v>3109.4183894621638</v>
      </c>
      <c r="L46" s="42">
        <f t="shared" si="4"/>
        <v>548261.5193241357</v>
      </c>
      <c r="M46" s="43">
        <f>M45*(1+$C$13/12)+K46</f>
        <v>497360.54054037883</v>
      </c>
    </row>
    <row r="47" spans="1:13" ht="15">
      <c r="A47" s="2">
        <f>$A$25+INT(B46/12)</f>
        <v>2</v>
      </c>
      <c r="B47" s="2">
        <v>23</v>
      </c>
      <c r="C47" s="3">
        <f>C46*(1+$C$13/12)</f>
        <v>23671.074923399865</v>
      </c>
      <c r="D47" s="32">
        <f>$C$11</f>
        <v>7774.54</v>
      </c>
      <c r="E47" s="33">
        <f>E46*(1+$C$13/12)</f>
        <v>15305.99679453763</v>
      </c>
      <c r="F47" s="33">
        <f t="shared" si="0"/>
        <v>590.5381288622339</v>
      </c>
      <c r="G47" s="33">
        <f>F47+G46*(1+$C$19/12)</f>
        <v>6870.280176302697</v>
      </c>
      <c r="H47" s="34">
        <f>H46*(1+$C$13/12)</f>
        <v>1613936.9265954448</v>
      </c>
      <c r="I47" s="53">
        <f t="shared" si="1"/>
        <v>5245.295011435196</v>
      </c>
      <c r="J47" s="42">
        <f t="shared" si="2"/>
        <v>15305.99679453763</v>
      </c>
      <c r="K47" s="42">
        <f t="shared" si="3"/>
        <v>3119.7831174270395</v>
      </c>
      <c r="L47" s="42">
        <f t="shared" si="4"/>
        <v>555950.1484359305</v>
      </c>
      <c r="M47" s="43">
        <f>M46*(1+$C$13/12)+K47</f>
        <v>502138.1921262738</v>
      </c>
    </row>
    <row r="48" spans="1:13" ht="15">
      <c r="A48" s="2">
        <f>$A$25+INT(B47/12)</f>
        <v>2</v>
      </c>
      <c r="B48" s="2">
        <v>24</v>
      </c>
      <c r="C48" s="3">
        <f>C47*(1+$C$13/12)</f>
        <v>23749.978506477866</v>
      </c>
      <c r="D48" s="32">
        <f>$C$11</f>
        <v>7774.54</v>
      </c>
      <c r="E48" s="33">
        <f>E47*(1+$C$13/12)</f>
        <v>15357.016783852756</v>
      </c>
      <c r="F48" s="33">
        <f t="shared" si="0"/>
        <v>618.4217226251094</v>
      </c>
      <c r="G48" s="33">
        <f>F48+G47*(1+$C$19/12)</f>
        <v>7511.602832848816</v>
      </c>
      <c r="H48" s="34">
        <f>H47*(1+$C$13/12)</f>
        <v>1619316.716350763</v>
      </c>
      <c r="I48" s="53">
        <f t="shared" si="1"/>
        <v>5262.779328139981</v>
      </c>
      <c r="J48" s="42">
        <f t="shared" si="2"/>
        <v>15357.016783852756</v>
      </c>
      <c r="K48" s="42">
        <f t="shared" si="3"/>
        <v>3130.1823944851276</v>
      </c>
      <c r="L48" s="42">
        <f t="shared" si="4"/>
        <v>563713.2487340483</v>
      </c>
      <c r="M48" s="43">
        <f>M47*(1+$C$13/12)+K48</f>
        <v>506942.1684945132</v>
      </c>
    </row>
    <row r="49" spans="1:13" ht="15">
      <c r="A49" s="2">
        <f>$A$25+INT(B48/12)</f>
        <v>3</v>
      </c>
      <c r="B49" s="2">
        <v>25</v>
      </c>
      <c r="C49" s="3">
        <f>C48*(1+$C$13/12)</f>
        <v>23829.14510149946</v>
      </c>
      <c r="D49" s="32">
        <f>$C$11</f>
        <v>7774.54</v>
      </c>
      <c r="E49" s="33">
        <f>E48*(1+$C$13/12)</f>
        <v>15408.206839798933</v>
      </c>
      <c r="F49" s="33">
        <f t="shared" si="0"/>
        <v>646.3982617005258</v>
      </c>
      <c r="G49" s="33">
        <f>F49+G48*(1+$C$19/12)</f>
        <v>8183.039770658839</v>
      </c>
      <c r="H49" s="34">
        <f>H48*(1+$C$13/12)</f>
        <v>1624714.4387385992</v>
      </c>
      <c r="I49" s="53">
        <f t="shared" si="1"/>
        <v>5280.321925900448</v>
      </c>
      <c r="J49" s="42">
        <f t="shared" si="2"/>
        <v>15408.206839798933</v>
      </c>
      <c r="K49" s="42">
        <f t="shared" si="3"/>
        <v>3140.6163358000795</v>
      </c>
      <c r="L49" s="42">
        <f t="shared" si="4"/>
        <v>571551.4754759654</v>
      </c>
      <c r="M49" s="43">
        <f>M48*(1+$C$13/12)+K49</f>
        <v>511772.5920586284</v>
      </c>
    </row>
    <row r="50" spans="1:14" ht="15">
      <c r="A50" s="2">
        <f>$A$25+INT(B49/12)</f>
        <v>3</v>
      </c>
      <c r="B50" s="2">
        <v>26</v>
      </c>
      <c r="C50" s="3">
        <f>C49*(1+$C$13/12)</f>
        <v>23908.575585171126</v>
      </c>
      <c r="D50" s="32">
        <f>$C$11</f>
        <v>7774.54</v>
      </c>
      <c r="E50" s="33">
        <f>E49*(1+$C$13/12)</f>
        <v>15459.56752926493</v>
      </c>
      <c r="F50" s="33">
        <f t="shared" si="0"/>
        <v>674.4680559061944</v>
      </c>
      <c r="G50" s="33">
        <f>F50+G49*(1+$C$19/12)</f>
        <v>8884.784625800563</v>
      </c>
      <c r="H50" s="34">
        <f>H49*(1+$C$13/12)</f>
        <v>1630130.1535343947</v>
      </c>
      <c r="I50" s="53">
        <f t="shared" si="1"/>
        <v>5297.922998986784</v>
      </c>
      <c r="J50" s="42">
        <f t="shared" si="2"/>
        <v>15459.56752926493</v>
      </c>
      <c r="K50" s="42">
        <f t="shared" si="3"/>
        <v>3151.08505691941</v>
      </c>
      <c r="L50" s="42">
        <f t="shared" si="4"/>
        <v>579465.4894951845</v>
      </c>
      <c r="M50" s="43">
        <f>M49*(1+$C$13/12)+K50</f>
        <v>516629.58575574326</v>
      </c>
      <c r="N50" s="6"/>
    </row>
    <row r="51" spans="1:14" ht="15">
      <c r="A51" s="2">
        <f>$A$25+INT(B50/12)</f>
        <v>3</v>
      </c>
      <c r="B51" s="2">
        <v>27</v>
      </c>
      <c r="C51" s="3">
        <f>C50*(1+$C$13/12)</f>
        <v>23988.270837121698</v>
      </c>
      <c r="D51" s="32">
        <f>$C$11</f>
        <v>7774.54</v>
      </c>
      <c r="E51" s="33">
        <f>E50*(1+$C$13/12)</f>
        <v>15511.099421029148</v>
      </c>
      <c r="F51" s="33">
        <f t="shared" si="0"/>
        <v>702.6314160925485</v>
      </c>
      <c r="G51" s="33">
        <f>F51+G50*(1+$C$19/12)</f>
        <v>9617.03199064578</v>
      </c>
      <c r="H51" s="34">
        <f>H50*(1+$C$13/12)</f>
        <v>1635563.9207128428</v>
      </c>
      <c r="I51" s="53">
        <f t="shared" si="1"/>
        <v>5315.58274231674</v>
      </c>
      <c r="J51" s="42">
        <f t="shared" si="2"/>
        <v>15511.099421029148</v>
      </c>
      <c r="K51" s="42">
        <f t="shared" si="3"/>
        <v>3161.58867377581</v>
      </c>
      <c r="L51" s="42">
        <f t="shared" si="4"/>
        <v>587455.9572480868</v>
      </c>
      <c r="M51" s="43">
        <f>M50*(1+$C$13/12)+K51</f>
        <v>521513.2730487049</v>
      </c>
      <c r="N51" s="6"/>
    </row>
    <row r="52" spans="1:14" ht="15">
      <c r="A52" s="2">
        <f>$A$25+INT(B51/12)</f>
        <v>3</v>
      </c>
      <c r="B52" s="2">
        <v>28</v>
      </c>
      <c r="C52" s="3">
        <f>C51*(1+$C$13/12)</f>
        <v>24068.231739912106</v>
      </c>
      <c r="D52" s="32">
        <f>$C$11</f>
        <v>7774.54</v>
      </c>
      <c r="E52" s="33">
        <f>E51*(1+$C$13/12)</f>
        <v>15562.803085765914</v>
      </c>
      <c r="F52" s="33">
        <f t="shared" si="0"/>
        <v>730.8886541461907</v>
      </c>
      <c r="G52" s="33">
        <f>F52+G51*(1+$C$19/12)</f>
        <v>10379.977418094124</v>
      </c>
      <c r="H52" s="34">
        <f>H51*(1+$C$13/12)</f>
        <v>1641015.8004485525</v>
      </c>
      <c r="I52" s="53">
        <f t="shared" si="1"/>
        <v>5333.301351457796</v>
      </c>
      <c r="J52" s="42">
        <f t="shared" si="2"/>
        <v>15562.803085765914</v>
      </c>
      <c r="K52" s="42">
        <f t="shared" si="3"/>
        <v>3172.1273026883973</v>
      </c>
      <c r="L52" s="42">
        <f t="shared" si="4"/>
        <v>595523.550861176</v>
      </c>
      <c r="M52" s="43">
        <f>M51*(1+$C$13/12)+K52</f>
        <v>526423.7779282223</v>
      </c>
      <c r="N52" s="6"/>
    </row>
    <row r="53" spans="1:14" ht="15">
      <c r="A53" s="2">
        <f>$A$25+INT(B52/12)</f>
        <v>3</v>
      </c>
      <c r="B53" s="2">
        <v>29</v>
      </c>
      <c r="C53" s="3">
        <f>C52*(1+$C$13/12)</f>
        <v>24148.45917904515</v>
      </c>
      <c r="D53" s="32">
        <f>$C$11</f>
        <v>7774.54</v>
      </c>
      <c r="E53" s="33">
        <f>E52*(1+$C$13/12)</f>
        <v>15614.679096051801</v>
      </c>
      <c r="F53" s="33">
        <f t="shared" si="0"/>
        <v>759.2400829933467</v>
      </c>
      <c r="G53" s="33">
        <f>F53+G52*(1+$C$19/12)</f>
        <v>11173.817425814452</v>
      </c>
      <c r="H53" s="34">
        <f>H52*(1+$C$13/12)</f>
        <v>1646485.8531167144</v>
      </c>
      <c r="I53" s="53">
        <f t="shared" si="1"/>
        <v>5351.079022629322</v>
      </c>
      <c r="J53" s="42">
        <f t="shared" si="2"/>
        <v>15614.679096051801</v>
      </c>
      <c r="K53" s="42">
        <f t="shared" si="3"/>
        <v>3182.7010603640265</v>
      </c>
      <c r="L53" s="42">
        <f t="shared" si="4"/>
        <v>603668.9481787165</v>
      </c>
      <c r="M53" s="43">
        <f>M52*(1+$C$13/12)+K53</f>
        <v>531361.2249150138</v>
      </c>
      <c r="N53" s="6"/>
    </row>
    <row r="54" spans="1:14" ht="15">
      <c r="A54" s="2">
        <f>$A$25+INT(B53/12)</f>
        <v>3</v>
      </c>
      <c r="B54" s="2">
        <v>30</v>
      </c>
      <c r="C54" s="3">
        <f>C53*(1+$C$13/12)</f>
        <v>24228.9540429753</v>
      </c>
      <c r="D54" s="32">
        <f>$C$11</f>
        <v>7774.54</v>
      </c>
      <c r="E54" s="33">
        <f>E53*(1+$C$13/12)</f>
        <v>15666.728026371975</v>
      </c>
      <c r="F54" s="33">
        <f t="shared" si="0"/>
        <v>787.6860166033239</v>
      </c>
      <c r="G54" s="33">
        <f>F54+G53*(1+$C$19/12)</f>
        <v>11998.749500503825</v>
      </c>
      <c r="H54" s="34">
        <f>H53*(1+$C$13/12)</f>
        <v>1651974.1392937703</v>
      </c>
      <c r="I54" s="53">
        <f t="shared" si="1"/>
        <v>5368.915952704753</v>
      </c>
      <c r="J54" s="42">
        <f t="shared" si="2"/>
        <v>15666.728026371975</v>
      </c>
      <c r="K54" s="42">
        <f t="shared" si="3"/>
        <v>3193.3100638985725</v>
      </c>
      <c r="L54" s="42">
        <f t="shared" si="4"/>
        <v>611892.832810771</v>
      </c>
      <c r="M54" s="43">
        <f>M53*(1+$C$13/12)+K54</f>
        <v>536325.7390619625</v>
      </c>
      <c r="N54" s="6"/>
    </row>
    <row r="55" spans="1:14" ht="15">
      <c r="A55" s="2">
        <f>$A$25+INT(B54/12)</f>
        <v>3</v>
      </c>
      <c r="B55" s="2">
        <v>31</v>
      </c>
      <c r="C55" s="3">
        <f>C54*(1+$C$13/12)</f>
        <v>24309.717223118554</v>
      </c>
      <c r="D55" s="32">
        <f>$C$11</f>
        <v>7774.54</v>
      </c>
      <c r="E55" s="33">
        <f>E54*(1+$C$13/12)</f>
        <v>15718.95045312655</v>
      </c>
      <c r="F55" s="33">
        <f t="shared" si="0"/>
        <v>816.226769992003</v>
      </c>
      <c r="G55" s="33">
        <f>F55+G54*(1+$C$19/12)</f>
        <v>12854.972102164176</v>
      </c>
      <c r="H55" s="34">
        <f>H54*(1+$C$13/12)</f>
        <v>1657480.719758083</v>
      </c>
      <c r="I55" s="53">
        <f t="shared" si="1"/>
        <v>5386.8123392137695</v>
      </c>
      <c r="J55" s="42">
        <f t="shared" si="2"/>
        <v>15718.95045312655</v>
      </c>
      <c r="K55" s="42">
        <f t="shared" si="3"/>
        <v>3203.9544307782326</v>
      </c>
      <c r="L55" s="42">
        <f t="shared" si="4"/>
        <v>620195.894181639</v>
      </c>
      <c r="M55" s="43">
        <f>M54*(1+$C$13/12)+K55</f>
        <v>541317.4459562807</v>
      </c>
      <c r="N55" s="6"/>
    </row>
    <row r="56" spans="1:14" ht="15">
      <c r="A56" s="2">
        <f>$A$25+INT(B55/12)</f>
        <v>3</v>
      </c>
      <c r="B56" s="2">
        <v>32</v>
      </c>
      <c r="C56" s="3">
        <f>C55*(1+$C$13/12)</f>
        <v>24390.749613862285</v>
      </c>
      <c r="D56" s="32">
        <f>$C$11</f>
        <v>7774.54</v>
      </c>
      <c r="E56" s="33">
        <f>E55*(1+$C$13/12)</f>
        <v>15771.346954636972</v>
      </c>
      <c r="F56" s="33">
        <f t="shared" si="0"/>
        <v>844.8626592253113</v>
      </c>
      <c r="G56" s="33">
        <f>F56+G55*(1+$C$19/12)</f>
        <v>13742.684668396703</v>
      </c>
      <c r="H56" s="34">
        <f>H55*(1+$C$13/12)</f>
        <v>1663005.6554906103</v>
      </c>
      <c r="I56" s="53">
        <f t="shared" si="1"/>
        <v>5404.7683803444825</v>
      </c>
      <c r="J56" s="42">
        <f t="shared" si="2"/>
        <v>15771.346954636972</v>
      </c>
      <c r="K56" s="42">
        <f t="shared" si="3"/>
        <v>3214.6342788808306</v>
      </c>
      <c r="L56" s="42">
        <f t="shared" si="4"/>
        <v>628578.8275787</v>
      </c>
      <c r="M56" s="43">
        <f>M55*(1+$C$13/12)+K56</f>
        <v>546336.4717216825</v>
      </c>
      <c r="N56" s="6"/>
    </row>
    <row r="57" spans="1:14" ht="15">
      <c r="A57" s="2">
        <f>$A$25+INT(B56/12)</f>
        <v>3</v>
      </c>
      <c r="B57" s="2">
        <v>33</v>
      </c>
      <c r="C57" s="3">
        <f>C56*(1+$C$13/12)</f>
        <v>24472.052112575162</v>
      </c>
      <c r="D57" s="32">
        <f>$C$11</f>
        <v>7774.54</v>
      </c>
      <c r="E57" s="33">
        <f>E56*(1+$C$13/12)</f>
        <v>15823.91811115243</v>
      </c>
      <c r="F57" s="33">
        <f t="shared" si="0"/>
        <v>873.5940014227308</v>
      </c>
      <c r="G57" s="33">
        <f>F57+G56*(1+$C$19/12)</f>
        <v>14662.087618714091</v>
      </c>
      <c r="H57" s="34">
        <f>H56*(1+$C$13/12)</f>
        <v>1668549.007675579</v>
      </c>
      <c r="I57" s="53">
        <f t="shared" si="1"/>
        <v>5422.784274945631</v>
      </c>
      <c r="J57" s="42">
        <f t="shared" si="2"/>
        <v>15823.91811115243</v>
      </c>
      <c r="K57" s="42">
        <f t="shared" si="3"/>
        <v>3225.3497264770995</v>
      </c>
      <c r="L57" s="42">
        <f t="shared" si="4"/>
        <v>637042.3342016662</v>
      </c>
      <c r="M57" s="43">
        <f>M56*(1+$C$13/12)+K57</f>
        <v>551382.9430205652</v>
      </c>
      <c r="N57" s="6"/>
    </row>
    <row r="58" spans="1:14" ht="15">
      <c r="A58" s="2">
        <f>$A$25+INT(B57/12)</f>
        <v>3</v>
      </c>
      <c r="B58" s="2">
        <v>34</v>
      </c>
      <c r="C58" s="3">
        <f>C57*(1+$C$13/12)</f>
        <v>24553.62561961708</v>
      </c>
      <c r="D58" s="32">
        <f>$C$11</f>
        <v>7774.54</v>
      </c>
      <c r="E58" s="33">
        <f>E57*(1+$C$13/12)</f>
        <v>15876.664504856273</v>
      </c>
      <c r="F58" s="33">
        <f t="shared" si="0"/>
        <v>902.4211147608057</v>
      </c>
      <c r="G58" s="33">
        <f>F58+G57*(1+$C$19/12)</f>
        <v>15613.382358870611</v>
      </c>
      <c r="H58" s="34">
        <f>H57*(1+$C$13/12)</f>
        <v>1674110.8377011644</v>
      </c>
      <c r="I58" s="53">
        <f t="shared" si="1"/>
        <v>5440.860222528784</v>
      </c>
      <c r="J58" s="42">
        <f t="shared" si="2"/>
        <v>15876.664504856273</v>
      </c>
      <c r="K58" s="42">
        <f t="shared" si="3"/>
        <v>3236.1008922320234</v>
      </c>
      <c r="L58" s="42">
        <f t="shared" si="4"/>
        <v>645587.1212122454</v>
      </c>
      <c r="M58" s="43">
        <f>M57*(1+$C$13/12)+K58</f>
        <v>556456.9870561991</v>
      </c>
      <c r="N58" s="6"/>
    </row>
    <row r="59" spans="1:14" ht="15">
      <c r="A59" s="2">
        <f>$A$25+INT(B58/12)</f>
        <v>3</v>
      </c>
      <c r="B59" s="2">
        <v>35</v>
      </c>
      <c r="C59" s="3">
        <f>C58*(1+$C$13/12)</f>
        <v>24635.47103834914</v>
      </c>
      <c r="D59" s="32">
        <f>$C$11</f>
        <v>7774.54</v>
      </c>
      <c r="E59" s="33">
        <f>E58*(1+$C$13/12)</f>
        <v>15929.586719872463</v>
      </c>
      <c r="F59" s="33">
        <f t="shared" si="0"/>
        <v>931.3443184766766</v>
      </c>
      <c r="G59" s="33">
        <f>F59+G58*(1+$C$19/12)</f>
        <v>16596.77128521019</v>
      </c>
      <c r="H59" s="34">
        <f>H58*(1+$C$13/12)</f>
        <v>1679691.2071601683</v>
      </c>
      <c r="I59" s="53">
        <f t="shared" si="1"/>
        <v>5458.996423270547</v>
      </c>
      <c r="J59" s="42">
        <f t="shared" si="2"/>
        <v>15929.586719872463</v>
      </c>
      <c r="K59" s="42">
        <f t="shared" si="3"/>
        <v>3246.8878952061314</v>
      </c>
      <c r="L59" s="42">
        <f t="shared" si="4"/>
        <v>654213.9017842202</v>
      </c>
      <c r="M59" s="43">
        <f>M58*(1+$C$13/12)+K59</f>
        <v>561558.731574926</v>
      </c>
      <c r="N59" s="6"/>
    </row>
    <row r="60" spans="1:14" ht="15">
      <c r="A60" s="2">
        <f>$A$25+INT(B59/12)</f>
        <v>3</v>
      </c>
      <c r="B60" s="2">
        <v>36</v>
      </c>
      <c r="C60" s="3">
        <f>C59*(1+$C$13/12)</f>
        <v>24717.58927514364</v>
      </c>
      <c r="D60" s="32">
        <f>$C$11</f>
        <v>7774.54</v>
      </c>
      <c r="E60" s="33">
        <f>E59*(1+$C$13/12)</f>
        <v>15982.68534227204</v>
      </c>
      <c r="F60" s="33">
        <f t="shared" si="0"/>
        <v>960.3639328715999</v>
      </c>
      <c r="G60" s="33">
        <f>F60+G59*(1+$C$19/12)</f>
        <v>17612.457789032494</v>
      </c>
      <c r="H60" s="34">
        <f>H59*(1+$C$13/12)</f>
        <v>1685290.1778507023</v>
      </c>
      <c r="I60" s="53">
        <f t="shared" si="1"/>
        <v>5477.193078014782</v>
      </c>
      <c r="J60" s="42">
        <f t="shared" si="2"/>
        <v>15982.68534227204</v>
      </c>
      <c r="K60" s="42">
        <f t="shared" si="3"/>
        <v>3257.7108548568194</v>
      </c>
      <c r="L60" s="42">
        <f t="shared" si="4"/>
        <v>662923.3951539455</v>
      </c>
      <c r="M60" s="43">
        <f>M59*(1+$C$13/12)+K60</f>
        <v>566688.3048683659</v>
      </c>
      <c r="N60" s="6"/>
    </row>
    <row r="61" spans="1:14" ht="15">
      <c r="A61" s="2">
        <f>$A$25+INT(B60/12)</f>
        <v>4</v>
      </c>
      <c r="B61" s="2">
        <v>37</v>
      </c>
      <c r="C61" s="3">
        <f>C60*(1+$C$13/12)</f>
        <v>24799.98123939412</v>
      </c>
      <c r="D61" s="32">
        <f>$C$11</f>
        <v>7774.54</v>
      </c>
      <c r="E61" s="33">
        <f>E60*(1+$C$13/12)</f>
        <v>16035.960960079614</v>
      </c>
      <c r="F61" s="33">
        <f t="shared" si="0"/>
        <v>989.4802793145063</v>
      </c>
      <c r="G61" s="33">
        <f>F61+G60*(1+$C$19/12)</f>
        <v>18660.64626097711</v>
      </c>
      <c r="H61" s="34">
        <f>H60*(1+$C$13/12)</f>
        <v>1690907.8117768716</v>
      </c>
      <c r="I61" s="53">
        <f t="shared" si="1"/>
        <v>5495.450388274832</v>
      </c>
      <c r="J61" s="42">
        <f t="shared" si="2"/>
        <v>16035.960960079614</v>
      </c>
      <c r="K61" s="42">
        <f t="shared" si="3"/>
        <v>3268.569891039675</v>
      </c>
      <c r="L61" s="42">
        <f t="shared" si="4"/>
        <v>671716.3266712681</v>
      </c>
      <c r="M61" s="43">
        <f>M60*(1+$C$13/12)+K61</f>
        <v>571845.8357756335</v>
      </c>
      <c r="N61" s="6"/>
    </row>
    <row r="62" spans="1:14" ht="15">
      <c r="A62" s="2">
        <f>$A$25+INT(B61/12)</f>
        <v>4</v>
      </c>
      <c r="B62" s="2">
        <v>38</v>
      </c>
      <c r="C62" s="3">
        <f>C61*(1+$C$13/12)</f>
        <v>24882.647843525436</v>
      </c>
      <c r="D62" s="32">
        <f>$C$11</f>
        <v>7774.54</v>
      </c>
      <c r="E62" s="33">
        <f>E61*(1+$C$13/12)</f>
        <v>16089.41416327988</v>
      </c>
      <c r="F62" s="33">
        <f t="shared" si="0"/>
        <v>1018.6936802455548</v>
      </c>
      <c r="G62" s="33">
        <f>F62+G61*(1+$C$19/12)</f>
        <v>19741.542095425924</v>
      </c>
      <c r="H62" s="34">
        <f>H61*(1+$C$13/12)</f>
        <v>1696544.1711494613</v>
      </c>
      <c r="I62" s="53">
        <f t="shared" si="1"/>
        <v>5513.768556235749</v>
      </c>
      <c r="J62" s="42">
        <f t="shared" si="2"/>
        <v>16089.41416327988</v>
      </c>
      <c r="K62" s="42">
        <f t="shared" si="3"/>
        <v>3279.4651240098083</v>
      </c>
      <c r="L62" s="42">
        <f t="shared" si="4"/>
        <v>680593.4278508717</v>
      </c>
      <c r="M62" s="43">
        <f>M61*(1+$C$13/12)+K62</f>
        <v>577031.453685562</v>
      </c>
      <c r="N62" s="6"/>
    </row>
    <row r="63" spans="1:14" ht="15">
      <c r="A63" s="2">
        <f>$A$25+INT(B62/12)</f>
        <v>4</v>
      </c>
      <c r="B63" s="2">
        <v>39</v>
      </c>
      <c r="C63" s="3">
        <f>C62*(1+$C$13/12)</f>
        <v>24965.590003003857</v>
      </c>
      <c r="D63" s="32">
        <f>$C$11</f>
        <v>7774.54</v>
      </c>
      <c r="E63" s="33">
        <f>E62*(1+$C$13/12)</f>
        <v>16143.045543824148</v>
      </c>
      <c r="F63" s="33">
        <f t="shared" si="0"/>
        <v>1048.0044591797086</v>
      </c>
      <c r="G63" s="33">
        <f>F63+G62*(1+$C$19/12)</f>
        <v>20855.35169492372</v>
      </c>
      <c r="H63" s="34">
        <f>H62*(1+$C$13/12)</f>
        <v>1702199.3183866262</v>
      </c>
      <c r="I63" s="53">
        <f t="shared" si="1"/>
        <v>5532.147784756536</v>
      </c>
      <c r="J63" s="42">
        <f t="shared" si="2"/>
        <v>16143.045543824148</v>
      </c>
      <c r="K63" s="42">
        <f t="shared" si="3"/>
        <v>3290.396674423173</v>
      </c>
      <c r="L63" s="42">
        <f t="shared" si="4"/>
        <v>689555.4364240521</v>
      </c>
      <c r="M63" s="43">
        <f>M62*(1+$C$13/12)+K63</f>
        <v>582245.2885389371</v>
      </c>
      <c r="N63" s="6"/>
    </row>
    <row r="64" spans="1:14" ht="15">
      <c r="A64" s="2">
        <f>$A$25+INT(B63/12)</f>
        <v>4</v>
      </c>
      <c r="B64" s="2">
        <v>40</v>
      </c>
      <c r="C64" s="3">
        <f>C63*(1+$C$13/12)</f>
        <v>25048.808636347207</v>
      </c>
      <c r="D64" s="32">
        <f>$C$11</f>
        <v>7774.54</v>
      </c>
      <c r="E64" s="33">
        <f>E63*(1+$C$13/12)</f>
        <v>16196.855695636896</v>
      </c>
      <c r="F64" s="33">
        <f t="shared" si="0"/>
        <v>1077.41294071031</v>
      </c>
      <c r="G64" s="33">
        <f>F64+G63*(1+$C$19/12)</f>
        <v>22002.28247461711</v>
      </c>
      <c r="H64" s="34">
        <f>H63*(1+$C$13/12)</f>
        <v>1707873.3161145817</v>
      </c>
      <c r="I64" s="53">
        <f t="shared" si="1"/>
        <v>5550.5882773723915</v>
      </c>
      <c r="J64" s="42">
        <f t="shared" si="2"/>
        <v>16196.855695636896</v>
      </c>
      <c r="K64" s="42">
        <f t="shared" si="3"/>
        <v>3301.3646633379212</v>
      </c>
      <c r="L64" s="42">
        <f t="shared" si="4"/>
        <v>698603.0963909238</v>
      </c>
      <c r="M64" s="43">
        <f>M63*(1+$C$13/12)+K64</f>
        <v>587487.4708307382</v>
      </c>
      <c r="N64" s="6"/>
    </row>
    <row r="65" spans="1:14" ht="15">
      <c r="A65" s="2">
        <f>$A$25+INT(B64/12)</f>
        <v>4</v>
      </c>
      <c r="B65" s="2">
        <v>41</v>
      </c>
      <c r="C65" s="3">
        <f>C64*(1+$C$13/12)</f>
        <v>25132.304665135034</v>
      </c>
      <c r="D65" s="32">
        <f>$C$11</f>
        <v>7774.54</v>
      </c>
      <c r="E65" s="33">
        <f>E64*(1+$C$13/12)</f>
        <v>16250.845214622354</v>
      </c>
      <c r="F65" s="33">
        <f t="shared" si="0"/>
        <v>1106.9194505126798</v>
      </c>
      <c r="G65" s="33">
        <f>F65+G64*(1+$C$19/12)</f>
        <v>23182.542866711847</v>
      </c>
      <c r="H65" s="34">
        <f>H64*(1+$C$13/12)</f>
        <v>1713566.2271682972</v>
      </c>
      <c r="I65" s="53">
        <f t="shared" si="1"/>
        <v>5569.090238296966</v>
      </c>
      <c r="J65" s="42">
        <f t="shared" si="2"/>
        <v>16250.845214622354</v>
      </c>
      <c r="K65" s="42">
        <f t="shared" si="3"/>
        <v>3312.3692122157154</v>
      </c>
      <c r="L65" s="42">
        <f t="shared" si="4"/>
        <v>707737.1580730639</v>
      </c>
      <c r="M65" s="43">
        <f>M64*(1+$C$13/12)+K65</f>
        <v>592758.1316123898</v>
      </c>
      <c r="N65" s="6"/>
    </row>
    <row r="66" spans="1:14" ht="15">
      <c r="A66" s="2">
        <f>$A$25+INT(B65/12)</f>
        <v>4</v>
      </c>
      <c r="B66" s="2">
        <v>42</v>
      </c>
      <c r="C66" s="3">
        <f>C65*(1+$C$13/12)</f>
        <v>25216.07901401882</v>
      </c>
      <c r="D66" s="32">
        <f>$C$11</f>
        <v>7774.54</v>
      </c>
      <c r="E66" s="33">
        <f>E65*(1+$C$13/12)</f>
        <v>16305.014698671095</v>
      </c>
      <c r="F66" s="33">
        <f t="shared" si="0"/>
        <v>1136.5243153477222</v>
      </c>
      <c r="G66" s="33">
        <f>F66+G65*(1+$C$19/12)</f>
        <v>24396.342324948608</v>
      </c>
      <c r="H66" s="34">
        <f>H65*(1+$C$13/12)</f>
        <v>1719278.1145921915</v>
      </c>
      <c r="I66" s="53">
        <f t="shared" si="1"/>
        <v>5587.653872424623</v>
      </c>
      <c r="J66" s="42">
        <f t="shared" si="2"/>
        <v>16305.014698671095</v>
      </c>
      <c r="K66" s="42">
        <f t="shared" si="3"/>
        <v>3323.4104429230993</v>
      </c>
      <c r="L66" s="42">
        <f t="shared" si="4"/>
        <v>716958.3781665958</v>
      </c>
      <c r="M66" s="43">
        <f>M65*(1+$C$13/12)+K66</f>
        <v>598057.4024940209</v>
      </c>
      <c r="N66" s="6"/>
    </row>
    <row r="67" spans="1:14" ht="15">
      <c r="A67" s="2">
        <f>$A$25+INT(B66/12)</f>
        <v>4</v>
      </c>
      <c r="B67" s="2">
        <v>43</v>
      </c>
      <c r="C67" s="3">
        <f>C66*(1+$C$13/12)</f>
        <v>25300.132610732217</v>
      </c>
      <c r="D67" s="32">
        <f>$C$11</f>
        <v>7774.54</v>
      </c>
      <c r="E67" s="33">
        <f>E66*(1+$C$13/12)</f>
        <v>16359.364747666667</v>
      </c>
      <c r="F67" s="33">
        <f t="shared" si="0"/>
        <v>1166.2278630655492</v>
      </c>
      <c r="G67" s="33">
        <f>F67+G66*(1+$C$19/12)</f>
        <v>25643.89132909732</v>
      </c>
      <c r="H67" s="34">
        <f>H66*(1+$C$13/12)</f>
        <v>1725009.0416408323</v>
      </c>
      <c r="I67" s="53">
        <f t="shared" si="1"/>
        <v>5606.279385332706</v>
      </c>
      <c r="J67" s="42">
        <f t="shared" si="2"/>
        <v>16359.364747666667</v>
      </c>
      <c r="K67" s="42">
        <f t="shared" si="3"/>
        <v>3334.4884777328443</v>
      </c>
      <c r="L67" s="42">
        <f t="shared" si="4"/>
        <v>726267.519795717</v>
      </c>
      <c r="M67" s="43">
        <f>M66*(1+$C$13/12)+K67</f>
        <v>603385.4156467338</v>
      </c>
      <c r="N67" s="6"/>
    </row>
    <row r="68" spans="1:14" ht="15">
      <c r="A68" s="2">
        <f>$A$25+INT(B67/12)</f>
        <v>4</v>
      </c>
      <c r="B68" s="2">
        <v>44</v>
      </c>
      <c r="C68" s="3">
        <f>C67*(1+$C$13/12)</f>
        <v>25384.466386101325</v>
      </c>
      <c r="D68" s="32">
        <f>$C$11</f>
        <v>7774.54</v>
      </c>
      <c r="E68" s="33">
        <f>E67*(1+$C$13/12)</f>
        <v>16413.895963492225</v>
      </c>
      <c r="F68" s="33">
        <f t="shared" si="0"/>
        <v>1196.0304226090993</v>
      </c>
      <c r="G68" s="33">
        <f>F68+G67*(1+$C$19/12)</f>
        <v>26925.40138947008</v>
      </c>
      <c r="H68" s="34">
        <f>H67*(1+$C$13/12)</f>
        <v>1730759.0717796353</v>
      </c>
      <c r="I68" s="53">
        <f t="shared" si="1"/>
        <v>5624.966983283815</v>
      </c>
      <c r="J68" s="42">
        <f t="shared" si="2"/>
        <v>16413.895963492225</v>
      </c>
      <c r="K68" s="42">
        <f t="shared" si="3"/>
        <v>3345.603439325285</v>
      </c>
      <c r="L68" s="42">
        <f t="shared" si="4"/>
        <v>735665.3525666732</v>
      </c>
      <c r="M68" s="43">
        <f>M67*(1+$C$13/12)+K68</f>
        <v>608742.3038048815</v>
      </c>
      <c r="N68" s="6"/>
    </row>
    <row r="69" spans="1:14" ht="15">
      <c r="A69" s="2">
        <f>$A$25+INT(B68/12)</f>
        <v>4</v>
      </c>
      <c r="B69" s="2">
        <v>45</v>
      </c>
      <c r="C69" s="3">
        <f>C68*(1+$C$13/12)</f>
        <v>25469.081274055</v>
      </c>
      <c r="D69" s="32">
        <f>$C$11</f>
        <v>7774.54</v>
      </c>
      <c r="E69" s="33">
        <f>E68*(1+$C$13/12)</f>
        <v>16468.6089500372</v>
      </c>
      <c r="F69" s="33">
        <f t="shared" si="0"/>
        <v>1225.9323240177982</v>
      </c>
      <c r="G69" s="33">
        <f>F69+G68*(1+$C$19/12)</f>
        <v>28241.08505145278</v>
      </c>
      <c r="H69" s="34">
        <f>H68*(1+$C$13/12)</f>
        <v>1736528.2686855674</v>
      </c>
      <c r="I69" s="53">
        <f t="shared" si="1"/>
        <v>5643.716873228095</v>
      </c>
      <c r="J69" s="42">
        <f t="shared" si="2"/>
        <v>16468.6089500372</v>
      </c>
      <c r="K69" s="42">
        <f t="shared" si="3"/>
        <v>3356.755450789704</v>
      </c>
      <c r="L69" s="42">
        <f t="shared" si="4"/>
        <v>745152.6526221852</v>
      </c>
      <c r="M69" s="43">
        <f>M68*(1+$C$13/12)+K69</f>
        <v>614128.2002683542</v>
      </c>
      <c r="N69" s="6"/>
    </row>
    <row r="70" spans="1:14" ht="15">
      <c r="A70" s="2">
        <f>$A$25+INT(B69/12)</f>
        <v>4</v>
      </c>
      <c r="B70" s="2">
        <v>46</v>
      </c>
      <c r="C70" s="3">
        <f>C69*(1+$C$13/12)</f>
        <v>25553.978211635185</v>
      </c>
      <c r="D70" s="32">
        <f>$C$11</f>
        <v>7774.54</v>
      </c>
      <c r="E70" s="33">
        <f>E69*(1+$C$13/12)</f>
        <v>16523.504313203994</v>
      </c>
      <c r="F70" s="33">
        <f t="shared" si="0"/>
        <v>1255.9338984311908</v>
      </c>
      <c r="G70" s="33">
        <f>F70+G69*(1+$C$19/12)</f>
        <v>29591.155900055484</v>
      </c>
      <c r="H70" s="34">
        <f>H69*(1+$C$13/12)</f>
        <v>1742316.6962478529</v>
      </c>
      <c r="I70" s="53">
        <f t="shared" si="1"/>
        <v>5662.529262805522</v>
      </c>
      <c r="J70" s="42">
        <f t="shared" si="2"/>
        <v>16523.504313203994</v>
      </c>
      <c r="K70" s="42">
        <f t="shared" si="3"/>
        <v>3367.9446356256703</v>
      </c>
      <c r="L70" s="42">
        <f t="shared" si="4"/>
        <v>754730.2026963291</v>
      </c>
      <c r="M70" s="43">
        <f>M69*(1+$C$13/12)+K70</f>
        <v>619543.2389048744</v>
      </c>
      <c r="N70" s="6"/>
    </row>
    <row r="71" spans="1:14" ht="15">
      <c r="A71" s="2">
        <f>$A$25+INT(B70/12)</f>
        <v>4</v>
      </c>
      <c r="B71" s="2">
        <v>47</v>
      </c>
      <c r="C71" s="3">
        <f>C70*(1+$C$13/12)</f>
        <v>25639.158139007304</v>
      </c>
      <c r="D71" s="32">
        <f>$C$11</f>
        <v>7774.54</v>
      </c>
      <c r="E71" s="33">
        <f>E70*(1+$C$13/12)</f>
        <v>16578.582660914675</v>
      </c>
      <c r="F71" s="33">
        <f t="shared" si="0"/>
        <v>1286.0354780926282</v>
      </c>
      <c r="G71" s="33">
        <f>F71+G70*(1+$C$19/12)</f>
        <v>30975.82856448163</v>
      </c>
      <c r="H71" s="34">
        <f>H70*(1+$C$13/12)</f>
        <v>1748124.4185686791</v>
      </c>
      <c r="I71" s="53">
        <f t="shared" si="1"/>
        <v>5681.404360348208</v>
      </c>
      <c r="J71" s="42">
        <f t="shared" si="2"/>
        <v>16578.582660914675</v>
      </c>
      <c r="K71" s="42">
        <f t="shared" si="3"/>
        <v>3379.171117744423</v>
      </c>
      <c r="L71" s="42">
        <f t="shared" si="4"/>
        <v>764398.7921698763</v>
      </c>
      <c r="M71" s="43">
        <f>M70*(1+$C$13/12)+K71</f>
        <v>624987.5541523017</v>
      </c>
      <c r="N71" s="6"/>
    </row>
    <row r="72" spans="1:14" ht="15">
      <c r="A72" s="2">
        <f>$A$25+INT(B71/12)</f>
        <v>4</v>
      </c>
      <c r="B72" s="2">
        <v>48</v>
      </c>
      <c r="C72" s="3">
        <f>C71*(1+$C$13/12)</f>
        <v>25724.621999470663</v>
      </c>
      <c r="D72" s="32">
        <f>$C$11</f>
        <v>7774.54</v>
      </c>
      <c r="E72" s="33">
        <f>E71*(1+$C$13/12)</f>
        <v>16633.844603117726</v>
      </c>
      <c r="F72" s="33">
        <f t="shared" si="0"/>
        <v>1316.2373963529353</v>
      </c>
      <c r="G72" s="33">
        <f>F72+G71*(1+$C$19/12)</f>
        <v>32395.318722716176</v>
      </c>
      <c r="H72" s="34">
        <f>H71*(1+$C$13/12)</f>
        <v>1753951.4999639082</v>
      </c>
      <c r="I72" s="53">
        <f t="shared" si="1"/>
        <v>5700.342374882703</v>
      </c>
      <c r="J72" s="42">
        <f t="shared" si="2"/>
        <v>16633.844603117726</v>
      </c>
      <c r="K72" s="42">
        <f t="shared" si="3"/>
        <v>3390.4350214702317</v>
      </c>
      <c r="L72" s="42">
        <f t="shared" si="4"/>
        <v>774159.2171260954</v>
      </c>
      <c r="M72" s="43">
        <f>M71*(1+$C$13/12)+K72</f>
        <v>630461.2810209463</v>
      </c>
      <c r="N72" s="6"/>
    </row>
    <row r="73" spans="1:14" ht="15">
      <c r="A73" s="2">
        <f>$A$25+INT(B72/12)</f>
        <v>5</v>
      </c>
      <c r="B73" s="2">
        <v>49</v>
      </c>
      <c r="C73" s="3">
        <f>C72*(1+$C$13/12)</f>
        <v>25810.3707394689</v>
      </c>
      <c r="D73" s="32">
        <f>$C$11</f>
        <v>7774.54</v>
      </c>
      <c r="E73" s="33">
        <f>E72*(1+$C$13/12)</f>
        <v>16689.290751794786</v>
      </c>
      <c r="F73" s="33">
        <f t="shared" si="0"/>
        <v>1346.539987674114</v>
      </c>
      <c r="G73" s="33">
        <f>F73+G72*(1+$C$19/12)</f>
        <v>33849.843106132685</v>
      </c>
      <c r="H73" s="34">
        <f>H72*(1+$C$13/12)</f>
        <v>1759798.004963788</v>
      </c>
      <c r="I73" s="53">
        <f t="shared" si="1"/>
        <v>5719.343516132312</v>
      </c>
      <c r="J73" s="42">
        <f t="shared" si="2"/>
        <v>16689.290751794786</v>
      </c>
      <c r="K73" s="42">
        <f t="shared" si="3"/>
        <v>3401.7364715418043</v>
      </c>
      <c r="L73" s="42">
        <f t="shared" si="4"/>
        <v>784012.2804070214</v>
      </c>
      <c r="M73" s="43">
        <f>M72*(1+$C$13/12)+K73</f>
        <v>635964.5550958914</v>
      </c>
      <c r="N73" s="6"/>
    </row>
    <row r="74" spans="1:14" ht="15">
      <c r="A74" s="2">
        <f>$A$25+INT(B73/12)</f>
        <v>5</v>
      </c>
      <c r="B74" s="2">
        <v>50</v>
      </c>
      <c r="C74" s="3">
        <f>C73*(1+$C$13/12)</f>
        <v>25896.405308600464</v>
      </c>
      <c r="D74" s="32">
        <f>$C$11</f>
        <v>7774.54</v>
      </c>
      <c r="E74" s="33">
        <f>E73*(1+$C$13/12)</f>
        <v>16744.921720967435</v>
      </c>
      <c r="F74" s="33">
        <f t="shared" si="0"/>
        <v>1376.943587633028</v>
      </c>
      <c r="G74" s="33">
        <f>F74+G73*(1+$C$19/12)</f>
        <v>35339.61950411949</v>
      </c>
      <c r="H74" s="34">
        <f>H73*(1+$C$13/12)</f>
        <v>1765663.9983136675</v>
      </c>
      <c r="I74" s="53">
        <f t="shared" si="1"/>
        <v>5738.407994519421</v>
      </c>
      <c r="J74" s="42">
        <f t="shared" si="2"/>
        <v>16744.921720967435</v>
      </c>
      <c r="K74" s="42">
        <f t="shared" si="3"/>
        <v>3413.075593113608</v>
      </c>
      <c r="L74" s="42">
        <f t="shared" si="4"/>
        <v>793958.7916701934</v>
      </c>
      <c r="M74" s="43">
        <f>M73*(1+$C$13/12)+K74</f>
        <v>641497.5125393246</v>
      </c>
      <c r="N74" s="6"/>
    </row>
    <row r="75" spans="1:14" ht="15">
      <c r="A75" s="2">
        <f>$A$25+INT(B74/12)</f>
        <v>5</v>
      </c>
      <c r="B75" s="2">
        <v>51</v>
      </c>
      <c r="C75" s="3">
        <f>C74*(1+$C$13/12)</f>
        <v>25982.726659629134</v>
      </c>
      <c r="D75" s="32">
        <f>$C$11</f>
        <v>7774.54</v>
      </c>
      <c r="E75" s="33">
        <f>E74*(1+$C$13/12)</f>
        <v>16800.738126703996</v>
      </c>
      <c r="F75" s="33">
        <f t="shared" si="0"/>
        <v>1407.4485329251365</v>
      </c>
      <c r="G75" s="33">
        <f>F75+G74*(1+$C$19/12)</f>
        <v>36864.86676872503</v>
      </c>
      <c r="H75" s="34">
        <f>H74*(1+$C$13/12)</f>
        <v>1771549.5449747131</v>
      </c>
      <c r="I75" s="53">
        <f t="shared" si="1"/>
        <v>5757.536021167819</v>
      </c>
      <c r="J75" s="42">
        <f t="shared" si="2"/>
        <v>16800.738126703996</v>
      </c>
      <c r="K75" s="42">
        <f t="shared" si="3"/>
        <v>3424.4525117573176</v>
      </c>
      <c r="L75" s="42">
        <f t="shared" si="4"/>
        <v>803999.567445869</v>
      </c>
      <c r="M75" s="43">
        <f>M74*(1+$C$13/12)+K75</f>
        <v>647060.2900928797</v>
      </c>
      <c r="N75" s="6"/>
    </row>
    <row r="76" spans="1:14" ht="15">
      <c r="A76" s="2">
        <f>$A$25+INT(B75/12)</f>
        <v>5</v>
      </c>
      <c r="B76" s="2">
        <v>52</v>
      </c>
      <c r="C76" s="3">
        <f>C75*(1+$C$13/12)</f>
        <v>26069.335748494566</v>
      </c>
      <c r="D76" s="32">
        <f>$C$11</f>
        <v>7774.54</v>
      </c>
      <c r="E76" s="33">
        <f>E75*(1+$C$13/12)</f>
        <v>16856.740587126344</v>
      </c>
      <c r="F76" s="33">
        <f t="shared" si="0"/>
        <v>1438.055161368222</v>
      </c>
      <c r="G76" s="33">
        <f>F76+G75*(1+$C$19/12)</f>
        <v>38425.80481932234</v>
      </c>
      <c r="H76" s="34">
        <f>H75*(1+$C$13/12)</f>
        <v>1777454.7101246289</v>
      </c>
      <c r="I76" s="53">
        <f t="shared" si="1"/>
        <v>5776.727807905046</v>
      </c>
      <c r="J76" s="42">
        <f t="shared" si="2"/>
        <v>16856.740587126344</v>
      </c>
      <c r="K76" s="42">
        <f t="shared" si="3"/>
        <v>3435.867353463178</v>
      </c>
      <c r="L76" s="42">
        <f t="shared" si="4"/>
        <v>814135.4311947144</v>
      </c>
      <c r="M76" s="43">
        <f>M75*(1+$C$13/12)+K76</f>
        <v>652653.0250799858</v>
      </c>
      <c r="N76" s="6"/>
    </row>
    <row r="77" spans="1:14" ht="15">
      <c r="A77" s="2">
        <f>$A$25+INT(B76/12)</f>
        <v>5</v>
      </c>
      <c r="B77" s="2">
        <v>53</v>
      </c>
      <c r="C77" s="3">
        <f>C76*(1+$C$13/12)</f>
        <v>26156.233534322884</v>
      </c>
      <c r="D77" s="32">
        <f>$C$11</f>
        <v>7774.54</v>
      </c>
      <c r="E77" s="33">
        <f>E76*(1+$C$13/12)</f>
        <v>16912.929722416768</v>
      </c>
      <c r="F77" s="33">
        <f t="shared" si="0"/>
        <v>1468.7638119061157</v>
      </c>
      <c r="G77" s="33">
        <f>F77+G76*(1+$C$19/12)</f>
        <v>40022.65464729286</v>
      </c>
      <c r="H77" s="34">
        <f>H76*(1+$C$13/12)</f>
        <v>1783379.5591583778</v>
      </c>
      <c r="I77" s="53">
        <f t="shared" si="1"/>
        <v>5795.98356726473</v>
      </c>
      <c r="J77" s="42">
        <f t="shared" si="2"/>
        <v>16912.929722416768</v>
      </c>
      <c r="K77" s="42">
        <f t="shared" si="3"/>
        <v>3447.320244641385</v>
      </c>
      <c r="L77" s="42">
        <f t="shared" si="4"/>
        <v>824367.2133659783</v>
      </c>
      <c r="M77" s="43">
        <f>M76*(1+$C$13/12)+K77</f>
        <v>658275.8554082272</v>
      </c>
      <c r="N77" s="6"/>
    </row>
    <row r="78" spans="1:14" ht="15">
      <c r="A78" s="2">
        <f>$A$25+INT(B77/12)</f>
        <v>5</v>
      </c>
      <c r="B78" s="2">
        <v>54</v>
      </c>
      <c r="C78" s="3">
        <f>C77*(1+$C$13/12)</f>
        <v>26243.420979437295</v>
      </c>
      <c r="D78" s="32">
        <f>$C$11</f>
        <v>7774.54</v>
      </c>
      <c r="E78" s="33">
        <f>E77*(1+$C$13/12)</f>
        <v>16969.306154824826</v>
      </c>
      <c r="F78" s="33">
        <f t="shared" si="0"/>
        <v>1499.5748246124676</v>
      </c>
      <c r="G78" s="33">
        <f>F78+G77*(1+$C$19/12)</f>
        <v>41655.638320729646</v>
      </c>
      <c r="H78" s="34">
        <f>H77*(1+$C$13/12)</f>
        <v>1789324.157688906</v>
      </c>
      <c r="I78" s="53">
        <f t="shared" si="1"/>
        <v>5815.303512488946</v>
      </c>
      <c r="J78" s="42">
        <f t="shared" si="2"/>
        <v>16969.306154824826</v>
      </c>
      <c r="K78" s="42">
        <f t="shared" si="3"/>
        <v>3458.811312123522</v>
      </c>
      <c r="L78" s="42">
        <f t="shared" si="4"/>
        <v>834695.7514561517</v>
      </c>
      <c r="M78" s="43">
        <f>M77*(1+$C$13/12)+K78</f>
        <v>663928.9195717116</v>
      </c>
      <c r="N78" s="6"/>
    </row>
    <row r="79" spans="1:14" ht="15">
      <c r="A79" s="2">
        <f>$A$25+INT(B78/12)</f>
        <v>5</v>
      </c>
      <c r="B79" s="2">
        <v>55</v>
      </c>
      <c r="C79" s="3">
        <f>C78*(1+$C$13/12)</f>
        <v>26330.899049368752</v>
      </c>
      <c r="D79" s="32">
        <f>$C$11</f>
        <v>7774.54</v>
      </c>
      <c r="E79" s="33">
        <f>E78*(1+$C$13/12)</f>
        <v>17025.870508674245</v>
      </c>
      <c r="F79" s="33">
        <f t="shared" si="0"/>
        <v>1530.4885406945068</v>
      </c>
      <c r="G79" s="33">
        <f>F79+G78*(1+$C$19/12)</f>
        <v>43324.97898915992</v>
      </c>
      <c r="H79" s="34">
        <f>H78*(1+$C$13/12)</f>
        <v>1795288.5715478691</v>
      </c>
      <c r="I79" s="53">
        <f t="shared" si="1"/>
        <v>5834.687857530576</v>
      </c>
      <c r="J79" s="42">
        <f t="shared" si="2"/>
        <v>17025.870508674245</v>
      </c>
      <c r="K79" s="42">
        <f t="shared" si="3"/>
        <v>3470.340683163933</v>
      </c>
      <c r="L79" s="42">
        <f t="shared" si="4"/>
        <v>845121.890068117</v>
      </c>
      <c r="M79" s="43">
        <f>M78*(1+$C$13/12)+K79</f>
        <v>669612.356653448</v>
      </c>
      <c r="N79" s="6"/>
    </row>
    <row r="80" spans="1:14" ht="15">
      <c r="A80" s="2">
        <f>$A$25+INT(B79/12)</f>
        <v>5</v>
      </c>
      <c r="B80" s="2">
        <v>56</v>
      </c>
      <c r="C80" s="3">
        <f>C79*(1+$C$13/12)</f>
        <v>26418.66871286665</v>
      </c>
      <c r="D80" s="32">
        <f>$C$11</f>
        <v>7774.54</v>
      </c>
      <c r="E80" s="33">
        <f>E79*(1+$C$13/12)</f>
        <v>17082.623410369826</v>
      </c>
      <c r="F80" s="33">
        <f t="shared" si="0"/>
        <v>1561.505302496822</v>
      </c>
      <c r="G80" s="33">
        <f>F80+G79*(1+$C$19/12)</f>
        <v>45030.90088828728</v>
      </c>
      <c r="H80" s="34">
        <f>H79*(1+$C$13/12)</f>
        <v>1801272.8667863621</v>
      </c>
      <c r="I80" s="53">
        <f t="shared" si="1"/>
        <v>5854.136817055679</v>
      </c>
      <c r="J80" s="42">
        <f t="shared" si="2"/>
        <v>17082.623410369826</v>
      </c>
      <c r="K80" s="42">
        <f t="shared" si="3"/>
        <v>3481.908485441145</v>
      </c>
      <c r="L80" s="42">
        <f t="shared" si="4"/>
        <v>855646.4809707924</v>
      </c>
      <c r="M80" s="43">
        <f>M79*(1+$C$13/12)+K80</f>
        <v>675326.3063277339</v>
      </c>
      <c r="N80" s="6"/>
    </row>
    <row r="81" spans="1:14" ht="15">
      <c r="A81" s="2">
        <f>$A$25+INT(B80/12)</f>
        <v>5</v>
      </c>
      <c r="B81" s="2">
        <v>57</v>
      </c>
      <c r="C81" s="3">
        <f>C80*(1+$C$13/12)</f>
        <v>26506.73094190954</v>
      </c>
      <c r="D81" s="32">
        <f>$C$11</f>
        <v>7774.54</v>
      </c>
      <c r="E81" s="33">
        <f>E80*(1+$C$13/12)</f>
        <v>17139.565488404394</v>
      </c>
      <c r="F81" s="33">
        <f t="shared" si="0"/>
        <v>1592.6254535051448</v>
      </c>
      <c r="G81" s="33">
        <f>F81+G80*(1+$C$19/12)</f>
        <v>46773.62934475338</v>
      </c>
      <c r="H81" s="34">
        <f>H80*(1+$C$13/12)</f>
        <v>1807277.1096756503</v>
      </c>
      <c r="I81" s="53">
        <f t="shared" si="1"/>
        <v>5873.6506064458645</v>
      </c>
      <c r="J81" s="42">
        <f t="shared" si="2"/>
        <v>17139.565488404394</v>
      </c>
      <c r="K81" s="42">
        <f t="shared" si="3"/>
        <v>3493.5148470592794</v>
      </c>
      <c r="L81" s="42">
        <f t="shared" si="4"/>
        <v>866270.3831592748</v>
      </c>
      <c r="M81" s="43">
        <f>M80*(1+$C$13/12)+K81</f>
        <v>681070.9088625524</v>
      </c>
      <c r="N81" s="6"/>
    </row>
    <row r="82" spans="1:14" ht="15">
      <c r="A82" s="2">
        <f>$A$25+INT(B81/12)</f>
        <v>5</v>
      </c>
      <c r="B82" s="2">
        <v>58</v>
      </c>
      <c r="C82" s="3">
        <f>C81*(1+$C$13/12)</f>
        <v>26595.086711715907</v>
      </c>
      <c r="D82" s="32">
        <f>$C$11</f>
        <v>7774.54</v>
      </c>
      <c r="E82" s="33">
        <f>E81*(1+$C$13/12)</f>
        <v>17196.697373365743</v>
      </c>
      <c r="F82" s="33">
        <f t="shared" si="0"/>
        <v>1623.8493383501627</v>
      </c>
      <c r="G82" s="33">
        <f>F82+G81*(1+$C$19/12)</f>
        <v>48553.39078091939</v>
      </c>
      <c r="H82" s="34">
        <f>H81*(1+$C$13/12)</f>
        <v>1813301.3667079026</v>
      </c>
      <c r="I82" s="53">
        <f t="shared" si="1"/>
        <v>5893.229441800684</v>
      </c>
      <c r="J82" s="42">
        <f t="shared" si="2"/>
        <v>17196.697373365743</v>
      </c>
      <c r="K82" s="42">
        <f t="shared" si="3"/>
        <v>3505.1598965494777</v>
      </c>
      <c r="L82" s="42">
        <f t="shared" si="4"/>
        <v>876994.4629154848</v>
      </c>
      <c r="M82" s="43">
        <f>M81*(1+$C$13/12)+K82</f>
        <v>686846.3051219771</v>
      </c>
      <c r="N82" s="6"/>
    </row>
    <row r="83" spans="1:14" ht="15">
      <c r="A83" s="2">
        <f>$A$25+INT(B82/12)</f>
        <v>5</v>
      </c>
      <c r="B83" s="2">
        <v>59</v>
      </c>
      <c r="C83" s="3">
        <f>C82*(1+$C$13/12)</f>
        <v>26683.73700075496</v>
      </c>
      <c r="D83" s="32">
        <f>$C$11</f>
        <v>7774.54</v>
      </c>
      <c r="E83" s="33">
        <f>E82*(1+$C$13/12)</f>
        <v>17254.01969794363</v>
      </c>
      <c r="F83" s="33">
        <f t="shared" si="0"/>
        <v>1655.1773028113312</v>
      </c>
      <c r="G83" s="33">
        <f>F83+G82*(1+$C$19/12)</f>
        <v>50370.412719667125</v>
      </c>
      <c r="H83" s="34">
        <f>H82*(1+$C$13/12)</f>
        <v>1819345.704596929</v>
      </c>
      <c r="I83" s="53">
        <f t="shared" si="1"/>
        <v>5912.87353994002</v>
      </c>
      <c r="J83" s="42">
        <f t="shared" si="2"/>
        <v>17254.01969794363</v>
      </c>
      <c r="K83" s="42">
        <f t="shared" si="3"/>
        <v>3516.843762871311</v>
      </c>
      <c r="L83" s="42">
        <f t="shared" si="4"/>
        <v>887819.5938693185</v>
      </c>
      <c r="M83" s="43">
        <f>M82*(1+$C$13/12)+K83</f>
        <v>692652.6365685884</v>
      </c>
      <c r="N83" s="6"/>
    </row>
    <row r="84" spans="1:14" ht="15">
      <c r="A84" s="2">
        <f>$A$25+INT(B83/12)</f>
        <v>5</v>
      </c>
      <c r="B84" s="2">
        <v>60</v>
      </c>
      <c r="C84" s="3">
        <f>C83*(1+$C$13/12)</f>
        <v>26772.68279075748</v>
      </c>
      <c r="D84" s="32">
        <f>$C$11</f>
        <v>7774.54</v>
      </c>
      <c r="E84" s="33">
        <f>E83*(1+$C$13/12)</f>
        <v>17311.533096936775</v>
      </c>
      <c r="F84" s="33">
        <f t="shared" si="0"/>
        <v>1686.6096938207047</v>
      </c>
      <c r="G84" s="33">
        <f>F84+G83*(1+$C$19/12)</f>
        <v>52224.923789220054</v>
      </c>
      <c r="H84" s="34">
        <f>H83*(1+$C$13/12)</f>
        <v>1825410.190278919</v>
      </c>
      <c r="I84" s="53">
        <f t="shared" si="1"/>
        <v>5932.583118406487</v>
      </c>
      <c r="J84" s="42">
        <f t="shared" si="2"/>
        <v>17311.533096936775</v>
      </c>
      <c r="K84" s="42">
        <f t="shared" si="3"/>
        <v>3528.5665754142174</v>
      </c>
      <c r="L84" s="42">
        <f t="shared" si="4"/>
        <v>898746.6570603104</v>
      </c>
      <c r="M84" s="43">
        <f>M83*(1+$C$13/12)+K84</f>
        <v>698490.0452658981</v>
      </c>
      <c r="N84" s="6"/>
    </row>
    <row r="85" spans="1:14" ht="15">
      <c r="A85" s="2">
        <f>$A$25+INT(B84/12)</f>
        <v>6</v>
      </c>
      <c r="B85" s="2">
        <v>61</v>
      </c>
      <c r="C85" s="3">
        <f>C84*(1+$C$13/12)</f>
        <v>26861.925066726675</v>
      </c>
      <c r="D85" s="32">
        <f>$C$11</f>
        <v>7774.54</v>
      </c>
      <c r="E85" s="33">
        <f>E84*(1+$C$13/12)</f>
        <v>17369.2382072599</v>
      </c>
      <c r="F85" s="33">
        <f t="shared" si="0"/>
        <v>1718.146859466775</v>
      </c>
      <c r="G85" s="33">
        <f>F85+G84*(1+$C$19/12)</f>
        <v>54117.15372798423</v>
      </c>
      <c r="H85" s="34">
        <f>H84*(1+$C$13/12)</f>
        <v>1831494.8909131822</v>
      </c>
      <c r="I85" s="53">
        <f t="shared" si="1"/>
        <v>5952.3583954678425</v>
      </c>
      <c r="J85" s="42">
        <f t="shared" si="2"/>
        <v>17369.2382072599</v>
      </c>
      <c r="K85" s="42">
        <f t="shared" si="3"/>
        <v>3540.3284639989324</v>
      </c>
      <c r="L85" s="42">
        <f t="shared" si="4"/>
        <v>909776.5409998118</v>
      </c>
      <c r="M85" s="43">
        <f>M84*(1+$C$13/12)+K85</f>
        <v>704358.6738807835</v>
      </c>
      <c r="N85" s="6"/>
    </row>
    <row r="86" spans="1:14" ht="15">
      <c r="A86" s="2">
        <f>$A$25+INT(B85/12)</f>
        <v>6</v>
      </c>
      <c r="B86" s="2">
        <v>62</v>
      </c>
      <c r="C86" s="3">
        <f>C85*(1+$C$13/12)</f>
        <v>26951.4648169491</v>
      </c>
      <c r="D86" s="32">
        <f>$C$11</f>
        <v>7774.54</v>
      </c>
      <c r="E86" s="33">
        <f>E85*(1+$C$13/12)</f>
        <v>17427.135667950766</v>
      </c>
      <c r="F86" s="33">
        <f t="shared" si="0"/>
        <v>1749.789148998334</v>
      </c>
      <c r="G86" s="33">
        <f>F86+G85*(1+$C$19/12)</f>
        <v>56047.33338940918</v>
      </c>
      <c r="H86" s="34">
        <f>H85*(1+$C$13/12)</f>
        <v>1837599.873882893</v>
      </c>
      <c r="I86" s="53">
        <f t="shared" si="1"/>
        <v>5972.199590119402</v>
      </c>
      <c r="J86" s="42">
        <f t="shared" si="2"/>
        <v>17427.135667950766</v>
      </c>
      <c r="K86" s="42">
        <f t="shared" si="3"/>
        <v>3552.1295588789326</v>
      </c>
      <c r="L86" s="42">
        <f t="shared" si="4"/>
        <v>920910.1417336892</v>
      </c>
      <c r="M86" s="43">
        <f>M85*(1+$C$13/12)+K86</f>
        <v>710258.6656859318</v>
      </c>
      <c r="N86" s="6"/>
    </row>
    <row r="87" spans="1:14" ht="15">
      <c r="A87" s="2">
        <f>$A$25+INT(B86/12)</f>
        <v>6</v>
      </c>
      <c r="B87" s="2">
        <v>63</v>
      </c>
      <c r="C87" s="3">
        <f>C86*(1+$C$13/12)</f>
        <v>27041.3030330056</v>
      </c>
      <c r="D87" s="32">
        <f>$C$11</f>
        <v>7774.54</v>
      </c>
      <c r="E87" s="33">
        <f>E86*(1+$C$13/12)</f>
        <v>17485.22612017727</v>
      </c>
      <c r="F87" s="33">
        <f t="shared" si="0"/>
        <v>1781.5369128283273</v>
      </c>
      <c r="G87" s="33">
        <f>F87+G86*(1+$C$19/12)</f>
        <v>58015.694746868874</v>
      </c>
      <c r="H87" s="34">
        <f>H86*(1+$C$13/12)</f>
        <v>1843725.206795836</v>
      </c>
      <c r="I87" s="53">
        <f t="shared" si="1"/>
        <v>5992.106922086467</v>
      </c>
      <c r="J87" s="42">
        <f t="shared" si="2"/>
        <v>17485.22612017727</v>
      </c>
      <c r="K87" s="42">
        <f t="shared" si="3"/>
        <v>3563.9699907418617</v>
      </c>
      <c r="L87" s="42">
        <f t="shared" si="4"/>
        <v>932148.362905545</v>
      </c>
      <c r="M87" s="43">
        <f>M86*(1+$C$13/12)+K87</f>
        <v>716190.1645622934</v>
      </c>
      <c r="N87" s="6"/>
    </row>
    <row r="88" spans="1:14" ht="15">
      <c r="A88" s="2">
        <f>$A$25+INT(B87/12)</f>
        <v>6</v>
      </c>
      <c r="B88" s="2">
        <v>64</v>
      </c>
      <c r="C88" s="3">
        <f>C87*(1+$C$13/12)</f>
        <v>27131.440709782288</v>
      </c>
      <c r="D88" s="32">
        <f>$C$11</f>
        <v>7774.54</v>
      </c>
      <c r="E88" s="33">
        <f>E87*(1+$C$13/12)</f>
        <v>17543.51020724453</v>
      </c>
      <c r="F88" s="33">
        <f t="shared" si="0"/>
        <v>1813.3905025377571</v>
      </c>
      <c r="G88" s="33">
        <f>F88+G87*(1+$C$19/12)</f>
        <v>60022.47089856287</v>
      </c>
      <c r="H88" s="34">
        <f>H87*(1+$C$13/12)</f>
        <v>1849870.9574851557</v>
      </c>
      <c r="I88" s="53">
        <f t="shared" si="1"/>
        <v>6012.0806118267565</v>
      </c>
      <c r="J88" s="42">
        <f t="shared" si="2"/>
        <v>17543.51020724453</v>
      </c>
      <c r="K88" s="42">
        <f t="shared" si="3"/>
        <v>3575.8498907110006</v>
      </c>
      <c r="L88" s="42">
        <f t="shared" si="4"/>
        <v>943492.1158204689</v>
      </c>
      <c r="M88" s="43">
        <f>M87*(1+$C$13/12)+K88</f>
        <v>722153.3150015455</v>
      </c>
      <c r="N88" s="6"/>
    </row>
    <row r="89" spans="1:14" ht="15">
      <c r="A89" s="2">
        <f>$A$25+INT(B88/12)</f>
        <v>6</v>
      </c>
      <c r="B89" s="2">
        <v>65</v>
      </c>
      <c r="C89" s="3">
        <f>C88*(1+$C$13/12)</f>
        <v>27221.878845481566</v>
      </c>
      <c r="D89" s="32">
        <f>$C$11</f>
        <v>7774.54</v>
      </c>
      <c r="E89" s="33">
        <f>E88*(1+$C$13/12)</f>
        <v>17601.98857460201</v>
      </c>
      <c r="F89" s="33">
        <f t="shared" si="0"/>
        <v>1845.3502708795531</v>
      </c>
      <c r="G89" s="33">
        <f>F89+G88*(1+$C$19/12)</f>
        <v>62067.89607243764</v>
      </c>
      <c r="H89" s="34">
        <f>H88*(1+$C$13/12)</f>
        <v>1856037.1940101064</v>
      </c>
      <c r="I89" s="53">
        <f t="shared" si="1"/>
        <v>6032.120880532846</v>
      </c>
      <c r="J89" s="42">
        <f t="shared" si="2"/>
        <v>17601.98857460201</v>
      </c>
      <c r="K89" s="42">
        <f t="shared" si="3"/>
        <v>3587.769390346708</v>
      </c>
      <c r="L89" s="42">
        <f t="shared" si="4"/>
        <v>954942.3195093195</v>
      </c>
      <c r="M89" s="43">
        <f>M88*(1+$C$13/12)+K89</f>
        <v>728148.262108564</v>
      </c>
      <c r="N89" s="6"/>
    </row>
    <row r="90" spans="1:14" ht="15">
      <c r="A90" s="2">
        <f>$A$25+INT(B89/12)</f>
        <v>6</v>
      </c>
      <c r="B90" s="2">
        <v>66</v>
      </c>
      <c r="C90" s="3">
        <f>C89*(1+$C$13/12)</f>
        <v>27312.618441633174</v>
      </c>
      <c r="D90" s="32">
        <f>$C$11</f>
        <v>7774.54</v>
      </c>
      <c r="E90" s="33">
        <f>E89*(1+$C$13/12)</f>
        <v>17660.661869850686</v>
      </c>
      <c r="F90" s="33">
        <f aca="true" t="shared" si="5" ref="F90:F153">C90-D90-E90</f>
        <v>1877.4165717824872</v>
      </c>
      <c r="G90" s="33">
        <f>F90+G89*(1+$C$19/12)</f>
        <v>64152.20563112826</v>
      </c>
      <c r="H90" s="34">
        <f>H89*(1+$C$13/12)</f>
        <v>1862223.9846568068</v>
      </c>
      <c r="I90" s="53">
        <f t="shared" si="1"/>
        <v>6052.227950134623</v>
      </c>
      <c r="J90" s="42">
        <f t="shared" si="2"/>
        <v>17660.661869850686</v>
      </c>
      <c r="K90" s="42">
        <f t="shared" si="3"/>
        <v>3599.728621647864</v>
      </c>
      <c r="L90" s="42">
        <f t="shared" si="4"/>
        <v>966499.900793545</v>
      </c>
      <c r="M90" s="43">
        <f>M89*(1+$C$13/12)+K90</f>
        <v>734175.1516039071</v>
      </c>
      <c r="N90" s="6"/>
    </row>
    <row r="91" spans="1:14" ht="15">
      <c r="A91" s="2">
        <f>$A$25+INT(B90/12)</f>
        <v>6</v>
      </c>
      <c r="B91" s="2">
        <v>67</v>
      </c>
      <c r="C91" s="3">
        <f>C90*(1+$C$13/12)</f>
        <v>27403.660503105286</v>
      </c>
      <c r="D91" s="32">
        <f>$C$11</f>
        <v>7774.54</v>
      </c>
      <c r="E91" s="33">
        <f>E90*(1+$C$13/12)</f>
        <v>17719.53074275019</v>
      </c>
      <c r="F91" s="33">
        <f t="shared" si="5"/>
        <v>1909.5897603550948</v>
      </c>
      <c r="G91" s="33">
        <f>F91+G90*(1+$C$19/12)</f>
        <v>66275.63607692045</v>
      </c>
      <c r="H91" s="34">
        <f>H90*(1+$C$13/12)</f>
        <v>1868431.3979389963</v>
      </c>
      <c r="I91" s="53">
        <f aca="true" t="shared" si="6" ref="I91:I154">I90*(1+$C$13/12)</f>
        <v>6072.402043301739</v>
      </c>
      <c r="J91" s="42">
        <f aca="true" t="shared" si="7" ref="J91:J154">E91</f>
        <v>17719.53074275019</v>
      </c>
      <c r="K91" s="42">
        <f aca="true" t="shared" si="8" ref="K91:K154">C91-I91-J91</f>
        <v>3611.727717053356</v>
      </c>
      <c r="L91" s="42">
        <f aca="true" t="shared" si="9" ref="L91:L154">L90*(1+$C$12/12)+K91</f>
        <v>978165.7943505445</v>
      </c>
      <c r="M91" s="43">
        <f>M90*(1+$C$13/12)+K91</f>
        <v>740234.129826307</v>
      </c>
      <c r="N91" s="6"/>
    </row>
    <row r="92" spans="1:14" ht="15">
      <c r="A92" s="2">
        <f>$A$25+INT(B91/12)</f>
        <v>6</v>
      </c>
      <c r="B92" s="2">
        <v>68</v>
      </c>
      <c r="C92" s="3">
        <f>C91*(1+$C$13/12)</f>
        <v>27495.00603811564</v>
      </c>
      <c r="D92" s="32">
        <f>$C$11</f>
        <v>7774.54</v>
      </c>
      <c r="E92" s="33">
        <f>E91*(1+$C$13/12)</f>
        <v>17778.595845226024</v>
      </c>
      <c r="F92" s="33">
        <f t="shared" si="5"/>
        <v>1941.8701928896153</v>
      </c>
      <c r="G92" s="33">
        <f>F92+G91*(1+$C$19/12)</f>
        <v>68438.42505673313</v>
      </c>
      <c r="H92" s="34">
        <f>H91*(1+$C$13/12)</f>
        <v>1874659.502598793</v>
      </c>
      <c r="I92" s="53">
        <f t="shared" si="6"/>
        <v>6092.643383446079</v>
      </c>
      <c r="J92" s="42">
        <f t="shared" si="7"/>
        <v>17778.595845226024</v>
      </c>
      <c r="K92" s="42">
        <f t="shared" si="8"/>
        <v>3623.7668094435357</v>
      </c>
      <c r="L92" s="42">
        <f t="shared" si="9"/>
        <v>989940.9427795759</v>
      </c>
      <c r="M92" s="43">
        <f>M91*(1+$C$13/12)+K92</f>
        <v>746325.3437351715</v>
      </c>
      <c r="N92" s="6"/>
    </row>
    <row r="93" spans="1:14" ht="15">
      <c r="A93" s="2">
        <f>$A$25+INT(B92/12)</f>
        <v>6</v>
      </c>
      <c r="B93" s="2">
        <v>69</v>
      </c>
      <c r="C93" s="3">
        <f>C92*(1+$C$13/12)</f>
        <v>27586.656058242694</v>
      </c>
      <c r="D93" s="32">
        <f>$C$11</f>
        <v>7774.54</v>
      </c>
      <c r="E93" s="33">
        <f>E92*(1+$C$13/12)</f>
        <v>17837.85783137678</v>
      </c>
      <c r="F93" s="33">
        <f t="shared" si="5"/>
        <v>1974.2582268659135</v>
      </c>
      <c r="G93" s="33">
        <f>F93+G92*(1+$C$19/12)</f>
        <v>70640.8113671215</v>
      </c>
      <c r="H93" s="34">
        <f>H92*(1+$C$13/12)</f>
        <v>1880908.3676074557</v>
      </c>
      <c r="I93" s="53">
        <f t="shared" si="6"/>
        <v>6112.952194724233</v>
      </c>
      <c r="J93" s="42">
        <f t="shared" si="7"/>
        <v>17837.85783137678</v>
      </c>
      <c r="K93" s="42">
        <f t="shared" si="8"/>
        <v>3635.8460321416824</v>
      </c>
      <c r="L93" s="42">
        <f t="shared" si="9"/>
        <v>1001826.2966682141</v>
      </c>
      <c r="M93" s="43">
        <f>M92*(1+$C$13/12)+K93</f>
        <v>752448.9409130971</v>
      </c>
      <c r="N93" s="6"/>
    </row>
    <row r="94" spans="1:14" ht="15">
      <c r="A94" s="2">
        <f>$A$25+INT(B93/12)</f>
        <v>6</v>
      </c>
      <c r="B94" s="2">
        <v>70</v>
      </c>
      <c r="C94" s="3">
        <f>C93*(1+$C$13/12)</f>
        <v>27678.611578436838</v>
      </c>
      <c r="D94" s="32">
        <f>$C$11</f>
        <v>7774.54</v>
      </c>
      <c r="E94" s="33">
        <f>E93*(1+$C$13/12)</f>
        <v>17897.31735748137</v>
      </c>
      <c r="F94" s="33">
        <f t="shared" si="5"/>
        <v>2006.7542209554667</v>
      </c>
      <c r="G94" s="33">
        <f>F94+G93*(1+$C$19/12)</f>
        <v>72883.03495930071</v>
      </c>
      <c r="H94" s="34">
        <f>H93*(1+$C$13/12)</f>
        <v>1887178.0621661474</v>
      </c>
      <c r="I94" s="53">
        <f t="shared" si="6"/>
        <v>6133.328702039981</v>
      </c>
      <c r="J94" s="42">
        <f t="shared" si="7"/>
        <v>17897.31735748137</v>
      </c>
      <c r="K94" s="42">
        <f t="shared" si="8"/>
        <v>3647.9655189154873</v>
      </c>
      <c r="L94" s="42">
        <f t="shared" si="9"/>
        <v>1013822.8146593646</v>
      </c>
      <c r="M94" s="43">
        <f>M93*(1+$C$13/12)+K94</f>
        <v>758605.0695683896</v>
      </c>
      <c r="N94" s="6"/>
    </row>
    <row r="95" spans="1:14" ht="15">
      <c r="A95" s="2">
        <f>$A$25+INT(B94/12)</f>
        <v>6</v>
      </c>
      <c r="B95" s="2">
        <v>71</v>
      </c>
      <c r="C95" s="3">
        <f>C94*(1+$C$13/12)</f>
        <v>27770.87361703163</v>
      </c>
      <c r="D95" s="32">
        <f>$C$11</f>
        <v>7774.54</v>
      </c>
      <c r="E95" s="33">
        <f>E94*(1+$C$13/12)</f>
        <v>17956.97508200631</v>
      </c>
      <c r="F95" s="33">
        <f t="shared" si="5"/>
        <v>2039.3585350253197</v>
      </c>
      <c r="G95" s="33">
        <f>F95+G94*(1+$C$19/12)</f>
        <v>75165.33694419038</v>
      </c>
      <c r="H95" s="34">
        <f>H94*(1+$C$13/12)</f>
        <v>1893468.6557067013</v>
      </c>
      <c r="I95" s="53">
        <f t="shared" si="6"/>
        <v>6153.773131046782</v>
      </c>
      <c r="J95" s="42">
        <f t="shared" si="7"/>
        <v>17956.97508200631</v>
      </c>
      <c r="K95" s="42">
        <f t="shared" si="8"/>
        <v>3660.125403978538</v>
      </c>
      <c r="L95" s="42">
        <f t="shared" si="9"/>
        <v>1025931.4635188378</v>
      </c>
      <c r="M95" s="43">
        <f>M94*(1+$C$13/12)+K95</f>
        <v>764793.8785375961</v>
      </c>
      <c r="N95" s="6"/>
    </row>
    <row r="96" spans="1:14" ht="15">
      <c r="A96" s="2">
        <f>$A$25+INT(B95/12)</f>
        <v>6</v>
      </c>
      <c r="B96" s="2">
        <v>72</v>
      </c>
      <c r="C96" s="3">
        <f>C95*(1+$C$13/12)</f>
        <v>27863.44319575507</v>
      </c>
      <c r="D96" s="32">
        <f>$C$11</f>
        <v>7774.54</v>
      </c>
      <c r="E96" s="33">
        <f>E95*(1+$C$13/12)</f>
        <v>18016.831665612997</v>
      </c>
      <c r="F96" s="33">
        <f t="shared" si="5"/>
        <v>2072.0715301420714</v>
      </c>
      <c r="G96" s="33">
        <f>F96+G95*(1+$C$19/12)</f>
        <v>77487.95959747976</v>
      </c>
      <c r="H96" s="34">
        <f>H95*(1+$C$13/12)</f>
        <v>1899780.2178923904</v>
      </c>
      <c r="I96" s="53">
        <f t="shared" si="6"/>
        <v>6174.285708150272</v>
      </c>
      <c r="J96" s="42">
        <f t="shared" si="7"/>
        <v>18016.831665612997</v>
      </c>
      <c r="K96" s="42">
        <f t="shared" si="8"/>
        <v>3672.325821991799</v>
      </c>
      <c r="L96" s="42">
        <f t="shared" si="9"/>
        <v>1038153.2182034865</v>
      </c>
      <c r="M96" s="43">
        <f>M95*(1+$C$13/12)+K96</f>
        <v>771015.5172880465</v>
      </c>
      <c r="N96" s="6"/>
    </row>
    <row r="97" spans="1:14" ht="15">
      <c r="A97" s="2">
        <f>$A$25+INT(B96/12)</f>
        <v>7</v>
      </c>
      <c r="B97" s="2">
        <v>73</v>
      </c>
      <c r="C97" s="3">
        <f>C96*(1+$C$13/12)</f>
        <v>27956.321339740924</v>
      </c>
      <c r="D97" s="32">
        <f>$C$11</f>
        <v>7774.54</v>
      </c>
      <c r="E97" s="33">
        <f>E96*(1+$C$13/12)</f>
        <v>18076.887771165042</v>
      </c>
      <c r="F97" s="33">
        <f t="shared" si="5"/>
        <v>2104.8935685758806</v>
      </c>
      <c r="G97" s="33">
        <f>F97+G96*(1+$C$19/12)</f>
        <v>79851.1463647139</v>
      </c>
      <c r="H97" s="34">
        <f>H96*(1+$C$13/12)</f>
        <v>1906112.8186186985</v>
      </c>
      <c r="I97" s="53">
        <f t="shared" si="6"/>
        <v>6194.866660510773</v>
      </c>
      <c r="J97" s="42">
        <f t="shared" si="7"/>
        <v>18076.887771165042</v>
      </c>
      <c r="K97" s="42">
        <f t="shared" si="8"/>
        <v>3684.5669080651096</v>
      </c>
      <c r="L97" s="42">
        <f t="shared" si="9"/>
        <v>1050489.061929914</v>
      </c>
      <c r="M97" s="43">
        <f>M96*(1+$C$13/12)+K97</f>
        <v>777270.1359204052</v>
      </c>
      <c r="N97" s="6"/>
    </row>
    <row r="98" spans="1:14" ht="15">
      <c r="A98" s="2">
        <f>$A$25+INT(B97/12)</f>
        <v>7</v>
      </c>
      <c r="B98" s="2">
        <v>74</v>
      </c>
      <c r="C98" s="3">
        <f>C97*(1+$C$13/12)</f>
        <v>28049.50907754006</v>
      </c>
      <c r="D98" s="32">
        <f>$C$11</f>
        <v>7774.54</v>
      </c>
      <c r="E98" s="33">
        <f>E97*(1+$C$13/12)</f>
        <v>18137.144063735595</v>
      </c>
      <c r="F98" s="33">
        <f t="shared" si="5"/>
        <v>2137.825013804464</v>
      </c>
      <c r="G98" s="33">
        <f>F98+G97*(1+$C$19/12)</f>
        <v>82255.14186640075</v>
      </c>
      <c r="H98" s="34">
        <f>H97*(1+$C$13/12)</f>
        <v>1912466.5280140943</v>
      </c>
      <c r="I98" s="53">
        <f t="shared" si="6"/>
        <v>6215.516216045809</v>
      </c>
      <c r="J98" s="42">
        <f t="shared" si="7"/>
        <v>18137.144063735595</v>
      </c>
      <c r="K98" s="42">
        <f t="shared" si="8"/>
        <v>3696.8487977586556</v>
      </c>
      <c r="L98" s="42">
        <f t="shared" si="9"/>
        <v>1062939.986243755</v>
      </c>
      <c r="M98" s="43">
        <f>M97*(1+$C$13/12)+K98</f>
        <v>783557.8851712319</v>
      </c>
      <c r="N98" s="6"/>
    </row>
    <row r="99" spans="1:14" ht="15">
      <c r="A99" s="2">
        <f>$A$25+INT(B98/12)</f>
        <v>7</v>
      </c>
      <c r="B99" s="2">
        <v>75</v>
      </c>
      <c r="C99" s="3">
        <f>C98*(1+$C$13/12)</f>
        <v>28143.007441131864</v>
      </c>
      <c r="D99" s="32">
        <f>$C$11</f>
        <v>7774.54</v>
      </c>
      <c r="E99" s="33">
        <f>E98*(1+$C$13/12)</f>
        <v>18197.601210614717</v>
      </c>
      <c r="F99" s="33">
        <f t="shared" si="5"/>
        <v>2170.8662305171456</v>
      </c>
      <c r="G99" s="33">
        <f>F99+G98*(1+$C$19/12)</f>
        <v>84700.19190313923</v>
      </c>
      <c r="H99" s="34">
        <f>H98*(1+$C$13/12)</f>
        <v>1918841.4164408082</v>
      </c>
      <c r="I99" s="53">
        <f t="shared" si="6"/>
        <v>6236.234603432629</v>
      </c>
      <c r="J99" s="42">
        <f t="shared" si="7"/>
        <v>18197.601210614717</v>
      </c>
      <c r="K99" s="42">
        <f t="shared" si="8"/>
        <v>3709.1716270845172</v>
      </c>
      <c r="L99" s="42">
        <f t="shared" si="9"/>
        <v>1075506.9910895375</v>
      </c>
      <c r="M99" s="43">
        <f>M98*(1+$C$13/12)+K99</f>
        <v>789878.9164155539</v>
      </c>
      <c r="N99" s="6"/>
    </row>
    <row r="100" spans="1:14" ht="15">
      <c r="A100" s="2">
        <f>$A$25+INT(B99/12)</f>
        <v>7</v>
      </c>
      <c r="B100" s="2">
        <v>76</v>
      </c>
      <c r="C100" s="3">
        <f>C99*(1+$C$13/12)</f>
        <v>28236.817465935637</v>
      </c>
      <c r="D100" s="32">
        <f>$C$11</f>
        <v>7774.54</v>
      </c>
      <c r="E100" s="33">
        <f>E99*(1+$C$13/12)</f>
        <v>18258.259881316768</v>
      </c>
      <c r="F100" s="33">
        <f t="shared" si="5"/>
        <v>2204.0175846188686</v>
      </c>
      <c r="G100" s="33">
        <f>F100+G99*(1+$C$19/12)</f>
        <v>87186.54346076856</v>
      </c>
      <c r="H100" s="34">
        <f>H99*(1+$C$13/12)</f>
        <v>1925237.554495611</v>
      </c>
      <c r="I100" s="53">
        <f t="shared" si="6"/>
        <v>6257.0220521107385</v>
      </c>
      <c r="J100" s="42">
        <f t="shared" si="7"/>
        <v>18258.259881316768</v>
      </c>
      <c r="K100" s="42">
        <f t="shared" si="8"/>
        <v>3721.535532508129</v>
      </c>
      <c r="L100" s="42">
        <f t="shared" si="9"/>
        <v>1088191.084881125</v>
      </c>
      <c r="M100" s="43">
        <f>M99*(1+$C$13/12)+K100</f>
        <v>796233.3816694473</v>
      </c>
      <c r="N100" s="6"/>
    </row>
    <row r="101" spans="1:14" ht="15">
      <c r="A101" s="2">
        <f>$A$25+INT(B100/12)</f>
        <v>7</v>
      </c>
      <c r="B101" s="2">
        <v>77</v>
      </c>
      <c r="C101" s="3">
        <f>C100*(1+$C$13/12)</f>
        <v>28330.94019082209</v>
      </c>
      <c r="D101" s="32">
        <f>$C$11</f>
        <v>7774.54</v>
      </c>
      <c r="E101" s="33">
        <f>E100*(1+$C$13/12)</f>
        <v>18319.120747587825</v>
      </c>
      <c r="F101" s="33">
        <f t="shared" si="5"/>
        <v>2237.2794432342635</v>
      </c>
      <c r="G101" s="33">
        <f>F101+G100*(1+$C$19/12)</f>
        <v>89714.44471553873</v>
      </c>
      <c r="H101" s="34">
        <f>H100*(1+$C$13/12)</f>
        <v>1931655.0130105966</v>
      </c>
      <c r="I101" s="53">
        <f t="shared" si="6"/>
        <v>6277.878792284441</v>
      </c>
      <c r="J101" s="42">
        <f t="shared" si="7"/>
        <v>18319.120747587825</v>
      </c>
      <c r="K101" s="42">
        <f t="shared" si="8"/>
        <v>3733.940650949822</v>
      </c>
      <c r="L101" s="42">
        <f t="shared" si="9"/>
        <v>1100993.2845727508</v>
      </c>
      <c r="M101" s="43">
        <f>M100*(1+$C$13/12)+K101</f>
        <v>802621.4335926287</v>
      </c>
      <c r="N101" s="6"/>
    </row>
    <row r="102" spans="1:14" ht="15">
      <c r="A102" s="2">
        <f>$A$25+INT(B101/12)</f>
        <v>7</v>
      </c>
      <c r="B102" s="2">
        <v>78</v>
      </c>
      <c r="C102" s="3">
        <f>C101*(1+$C$13/12)</f>
        <v>28425.37665812483</v>
      </c>
      <c r="D102" s="32">
        <f>$C$11</f>
        <v>7774.54</v>
      </c>
      <c r="E102" s="33">
        <f>E101*(1+$C$13/12)</f>
        <v>18380.18448341312</v>
      </c>
      <c r="F102" s="33">
        <f t="shared" si="5"/>
        <v>2270.6521747117113</v>
      </c>
      <c r="G102" s="33">
        <f>F102+G101*(1+$C$19/12)</f>
        <v>92284.14503930224</v>
      </c>
      <c r="H102" s="34">
        <f>H101*(1+$C$13/12)</f>
        <v>1938093.8630539654</v>
      </c>
      <c r="I102" s="53">
        <f t="shared" si="6"/>
        <v>6298.80505492539</v>
      </c>
      <c r="J102" s="42">
        <f t="shared" si="7"/>
        <v>18380.18448341312</v>
      </c>
      <c r="K102" s="42">
        <f t="shared" si="8"/>
        <v>3746.3871197863227</v>
      </c>
      <c r="L102" s="42">
        <f t="shared" si="9"/>
        <v>1113914.6157306433</v>
      </c>
      <c r="M102" s="43">
        <f>M101*(1+$C$13/12)+K102</f>
        <v>809043.2254910572</v>
      </c>
      <c r="N102" s="6"/>
    </row>
    <row r="103" spans="1:14" ht="15">
      <c r="A103" s="2">
        <f>$A$25+INT(B102/12)</f>
        <v>7</v>
      </c>
      <c r="B103" s="2">
        <v>79</v>
      </c>
      <c r="C103" s="3">
        <f>C102*(1+$C$13/12)</f>
        <v>28520.127913651915</v>
      </c>
      <c r="D103" s="32">
        <f>$C$11</f>
        <v>7774.54</v>
      </c>
      <c r="E103" s="33">
        <f>E102*(1+$C$13/12)</f>
        <v>18441.451765024496</v>
      </c>
      <c r="F103" s="33">
        <f t="shared" si="5"/>
        <v>2304.136148627418</v>
      </c>
      <c r="G103" s="33">
        <f>F103+G102*(1+$C$19/12)</f>
        <v>94895.89500472732</v>
      </c>
      <c r="H103" s="34">
        <f>H102*(1+$C$13/12)</f>
        <v>1944554.175930812</v>
      </c>
      <c r="I103" s="53">
        <f t="shared" si="6"/>
        <v>6319.801071775142</v>
      </c>
      <c r="J103" s="42">
        <f t="shared" si="7"/>
        <v>18441.451765024496</v>
      </c>
      <c r="K103" s="42">
        <f t="shared" si="8"/>
        <v>3758.875076852277</v>
      </c>
      <c r="L103" s="42">
        <f t="shared" si="9"/>
        <v>1126956.112605251</v>
      </c>
      <c r="M103" s="43">
        <f>M102*(1+$C$13/12)+K103</f>
        <v>815498.9113195463</v>
      </c>
      <c r="N103" s="6"/>
    </row>
    <row r="104" spans="1:14" ht="15">
      <c r="A104" s="2">
        <f>$A$25+INT(B103/12)</f>
        <v>7</v>
      </c>
      <c r="B104" s="2">
        <v>80</v>
      </c>
      <c r="C104" s="3">
        <f>C103*(1+$C$13/12)</f>
        <v>28615.195006697424</v>
      </c>
      <c r="D104" s="32">
        <f>$C$11</f>
        <v>7774.54</v>
      </c>
      <c r="E104" s="33">
        <f>E103*(1+$C$13/12)</f>
        <v>18502.92327090791</v>
      </c>
      <c r="F104" s="33">
        <f t="shared" si="5"/>
        <v>2337.7317357895117</v>
      </c>
      <c r="G104" s="33">
        <f>F104+G103*(1+$C$19/12)</f>
        <v>97549.9463905326</v>
      </c>
      <c r="H104" s="34">
        <f>H103*(1+$C$13/12)</f>
        <v>1951036.0231839148</v>
      </c>
      <c r="I104" s="53">
        <f t="shared" si="6"/>
        <v>6340.867075347726</v>
      </c>
      <c r="J104" s="42">
        <f t="shared" si="7"/>
        <v>18502.92327090791</v>
      </c>
      <c r="K104" s="42">
        <f t="shared" si="8"/>
        <v>3771.4046604417854</v>
      </c>
      <c r="L104" s="42">
        <f t="shared" si="9"/>
        <v>1140118.8182040697</v>
      </c>
      <c r="M104" s="43">
        <f>M103*(1+$C$13/12)+K104</f>
        <v>821988.6456843866</v>
      </c>
      <c r="N104" s="6"/>
    </row>
    <row r="105" spans="1:14" ht="15">
      <c r="A105" s="2">
        <f>$A$25+INT(B104/12)</f>
        <v>7</v>
      </c>
      <c r="B105" s="2">
        <v>81</v>
      </c>
      <c r="C105" s="3">
        <f>C104*(1+$C$13/12)</f>
        <v>28710.578990053084</v>
      </c>
      <c r="D105" s="32">
        <f>$C$11</f>
        <v>7774.54</v>
      </c>
      <c r="E105" s="33">
        <f>E104*(1+$C$13/12)</f>
        <v>18564.599681810938</v>
      </c>
      <c r="F105" s="33">
        <f t="shared" si="5"/>
        <v>2371.4393082421448</v>
      </c>
      <c r="G105" s="33">
        <f>F105+G104*(1+$C$19/12)</f>
        <v>100246.5521867432</v>
      </c>
      <c r="H105" s="34">
        <f>H104*(1+$C$13/12)</f>
        <v>1957539.476594528</v>
      </c>
      <c r="I105" s="53">
        <f t="shared" si="6"/>
        <v>6362.003298932219</v>
      </c>
      <c r="J105" s="42">
        <f t="shared" si="7"/>
        <v>18564.599681810938</v>
      </c>
      <c r="K105" s="42">
        <f t="shared" si="8"/>
        <v>3783.9760093099285</v>
      </c>
      <c r="L105" s="42">
        <f t="shared" si="9"/>
        <v>1153403.7843650803</v>
      </c>
      <c r="M105" s="43">
        <f>M104*(1+$C$13/12)+K105</f>
        <v>828512.5838459778</v>
      </c>
      <c r="N105" s="6"/>
    </row>
    <row r="106" spans="1:14" ht="15">
      <c r="A106" s="2">
        <f>$A$25+INT(B105/12)</f>
        <v>7</v>
      </c>
      <c r="B106" s="2">
        <v>82</v>
      </c>
      <c r="C106" s="3">
        <f>C105*(1+$C$13/12)</f>
        <v>28806.28092001993</v>
      </c>
      <c r="D106" s="32">
        <f>$C$11</f>
        <v>7774.54</v>
      </c>
      <c r="E106" s="33">
        <f>E105*(1+$C$13/12)</f>
        <v>18626.48168075031</v>
      </c>
      <c r="F106" s="33">
        <f t="shared" si="5"/>
        <v>2405.2592392696206</v>
      </c>
      <c r="G106" s="33">
        <f>F106+G105*(1+$C$19/12)</f>
        <v>102985.96659996864</v>
      </c>
      <c r="H106" s="34">
        <f>H105*(1+$C$13/12)</f>
        <v>1964064.6081831765</v>
      </c>
      <c r="I106" s="53">
        <f t="shared" si="6"/>
        <v>6383.209976595327</v>
      </c>
      <c r="J106" s="42">
        <f t="shared" si="7"/>
        <v>18626.48168075031</v>
      </c>
      <c r="K106" s="42">
        <f t="shared" si="8"/>
        <v>3796.5892626742934</v>
      </c>
      <c r="L106" s="42">
        <f t="shared" si="9"/>
        <v>1166812.071830797</v>
      </c>
      <c r="M106" s="43">
        <f>M105*(1+$C$13/12)+K106</f>
        <v>835070.8817214721</v>
      </c>
      <c r="N106" s="6"/>
    </row>
    <row r="107" spans="1:14" ht="15">
      <c r="A107" s="2">
        <f>$A$25+INT(B106/12)</f>
        <v>7</v>
      </c>
      <c r="B107" s="2">
        <v>83</v>
      </c>
      <c r="C107" s="3">
        <f>C106*(1+$C$13/12)</f>
        <v>28902.30185642</v>
      </c>
      <c r="D107" s="32">
        <f>$C$11</f>
        <v>7774.54</v>
      </c>
      <c r="E107" s="33">
        <f>E106*(1+$C$13/12)</f>
        <v>18688.569953019476</v>
      </c>
      <c r="F107" s="33">
        <f t="shared" si="5"/>
        <v>2439.1919034005223</v>
      </c>
      <c r="G107" s="33">
        <f>F107+G106*(1+$C$19/12)</f>
        <v>105768.4450587024</v>
      </c>
      <c r="H107" s="34">
        <f>H106*(1+$C$13/12)</f>
        <v>1970611.490210454</v>
      </c>
      <c r="I107" s="53">
        <f t="shared" si="6"/>
        <v>6404.487343183979</v>
      </c>
      <c r="J107" s="42">
        <f t="shared" si="7"/>
        <v>18688.569953019476</v>
      </c>
      <c r="K107" s="42">
        <f t="shared" si="8"/>
        <v>3809.2445602165462</v>
      </c>
      <c r="L107" s="42">
        <f t="shared" si="9"/>
        <v>1180344.7503229368</v>
      </c>
      <c r="M107" s="43">
        <f>M106*(1+$C$13/12)+K107</f>
        <v>841663.695887427</v>
      </c>
      <c r="N107" s="6"/>
    </row>
    <row r="108" spans="1:14" ht="15">
      <c r="A108" s="2">
        <f>$A$25+INT(B107/12)</f>
        <v>7</v>
      </c>
      <c r="B108" s="2">
        <v>84</v>
      </c>
      <c r="C108" s="3">
        <f>C107*(1+$C$13/12)</f>
        <v>28998.642862608067</v>
      </c>
      <c r="D108" s="32">
        <f>$C$11</f>
        <v>7774.54</v>
      </c>
      <c r="E108" s="33">
        <f>E107*(1+$C$13/12)</f>
        <v>18750.86518619621</v>
      </c>
      <c r="F108" s="33">
        <f t="shared" si="5"/>
        <v>2473.2376764118562</v>
      </c>
      <c r="G108" s="33">
        <f>F108+G107*(1+$C$19/12)</f>
        <v>108594.24421864327</v>
      </c>
      <c r="H108" s="34">
        <f>H107*(1+$C$13/12)</f>
        <v>1977180.1951778224</v>
      </c>
      <c r="I108" s="53">
        <f t="shared" si="6"/>
        <v>6425.835634327926</v>
      </c>
      <c r="J108" s="42">
        <f t="shared" si="7"/>
        <v>18750.86518619621</v>
      </c>
      <c r="K108" s="42">
        <f t="shared" si="8"/>
        <v>3821.9420420839306</v>
      </c>
      <c r="L108" s="42">
        <f t="shared" si="9"/>
        <v>1194002.8986177118</v>
      </c>
      <c r="M108" s="43">
        <f>M107*(1+$C$13/12)+K108</f>
        <v>848291.183582469</v>
      </c>
      <c r="N108" s="6"/>
    </row>
    <row r="109" spans="1:14" ht="15">
      <c r="A109" s="2">
        <f>$A$25+INT(B108/12)</f>
        <v>8</v>
      </c>
      <c r="B109" s="2">
        <v>85</v>
      </c>
      <c r="C109" s="3">
        <f>C108*(1+$C$13/12)</f>
        <v>29095.30500548343</v>
      </c>
      <c r="D109" s="32">
        <f>$C$11</f>
        <v>7774.54</v>
      </c>
      <c r="E109" s="33">
        <f>E108*(1+$C$13/12)</f>
        <v>18813.368070150198</v>
      </c>
      <c r="F109" s="33">
        <f t="shared" si="5"/>
        <v>2507.3969353332322</v>
      </c>
      <c r="G109" s="33">
        <f>F109+G108*(1+$C$19/12)</f>
        <v>111463.62196803866</v>
      </c>
      <c r="H109" s="34">
        <f>H108*(1+$C$13/12)</f>
        <v>1983770.7958284153</v>
      </c>
      <c r="I109" s="53">
        <f t="shared" si="6"/>
        <v>6447.255086442353</v>
      </c>
      <c r="J109" s="42">
        <f t="shared" si="7"/>
        <v>18813.368070150198</v>
      </c>
      <c r="K109" s="42">
        <f t="shared" si="8"/>
        <v>3834.6818488908793</v>
      </c>
      <c r="L109" s="42">
        <f t="shared" si="9"/>
        <v>1207787.6046217503</v>
      </c>
      <c r="M109" s="43">
        <f>M108*(1+$C$13/12)+K109</f>
        <v>854953.5027099681</v>
      </c>
      <c r="N109" s="6"/>
    </row>
    <row r="110" spans="1:14" ht="15">
      <c r="A110" s="2">
        <f>$A$25+INT(B109/12)</f>
        <v>8</v>
      </c>
      <c r="B110" s="2">
        <v>86</v>
      </c>
      <c r="C110" s="3">
        <f>C109*(1+$C$13/12)</f>
        <v>29192.28935550171</v>
      </c>
      <c r="D110" s="32">
        <f>$C$11</f>
        <v>7774.54</v>
      </c>
      <c r="E110" s="33">
        <f>E109*(1+$C$13/12)</f>
        <v>18876.0792970507</v>
      </c>
      <c r="F110" s="33">
        <f t="shared" si="5"/>
        <v>2541.670058451011</v>
      </c>
      <c r="G110" s="33">
        <f>F110+G109*(1+$C$19/12)</f>
        <v>114376.8374330498</v>
      </c>
      <c r="H110" s="34">
        <f>H109*(1+$C$13/12)</f>
        <v>1990383.3651478435</v>
      </c>
      <c r="I110" s="53">
        <f t="shared" si="6"/>
        <v>6468.745936730495</v>
      </c>
      <c r="J110" s="42">
        <f t="shared" si="7"/>
        <v>18876.0792970507</v>
      </c>
      <c r="K110" s="42">
        <f t="shared" si="8"/>
        <v>3847.464121720517</v>
      </c>
      <c r="L110" s="42">
        <f t="shared" si="9"/>
        <v>1221699.965448652</v>
      </c>
      <c r="M110" s="43">
        <f>M109*(1+$C$13/12)+K110</f>
        <v>861650.811840722</v>
      </c>
      <c r="N110" s="6"/>
    </row>
    <row r="111" spans="1:14" ht="15">
      <c r="A111" s="2">
        <f>$A$25+INT(B110/12)</f>
        <v>8</v>
      </c>
      <c r="B111" s="2">
        <v>87</v>
      </c>
      <c r="C111" s="3">
        <f>C110*(1+$C$13/12)</f>
        <v>29289.59698668672</v>
      </c>
      <c r="D111" s="32">
        <f>$C$11</f>
        <v>7774.54</v>
      </c>
      <c r="E111" s="33">
        <f>E110*(1+$C$13/12)</f>
        <v>18938.999561374203</v>
      </c>
      <c r="F111" s="33">
        <f t="shared" si="5"/>
        <v>2576.057425312516</v>
      </c>
      <c r="G111" s="33">
        <f>F111+G110*(1+$C$19/12)</f>
        <v>117334.15098313917</v>
      </c>
      <c r="H111" s="34">
        <f>H110*(1+$C$13/12)</f>
        <v>1997017.976365003</v>
      </c>
      <c r="I111" s="53">
        <f t="shared" si="6"/>
        <v>6490.308423186263</v>
      </c>
      <c r="J111" s="42">
        <f t="shared" si="7"/>
        <v>18938.999561374203</v>
      </c>
      <c r="K111" s="42">
        <f t="shared" si="8"/>
        <v>3860.2890021262538</v>
      </c>
      <c r="L111" s="42">
        <f t="shared" si="9"/>
        <v>1235741.0874961836</v>
      </c>
      <c r="M111" s="43">
        <f>M110*(1+$C$13/12)+K111</f>
        <v>868383.2702156507</v>
      </c>
      <c r="N111" s="6"/>
    </row>
    <row r="112" spans="1:14" ht="15">
      <c r="A112" s="2">
        <f>$A$25+INT(B111/12)</f>
        <v>8</v>
      </c>
      <c r="B112" s="2">
        <v>88</v>
      </c>
      <c r="C112" s="3">
        <f>C111*(1+$C$13/12)</f>
        <v>29387.228976642346</v>
      </c>
      <c r="D112" s="32">
        <f>$C$11</f>
        <v>7774.54</v>
      </c>
      <c r="E112" s="33">
        <f>E111*(1+$C$13/12)</f>
        <v>19002.12955991212</v>
      </c>
      <c r="F112" s="33">
        <f t="shared" si="5"/>
        <v>2610.559416730226</v>
      </c>
      <c r="G112" s="33">
        <f>F112+G111*(1+$C$19/12)</f>
        <v>120335.82423647988</v>
      </c>
      <c r="H112" s="34">
        <f>H111*(1+$C$13/12)</f>
        <v>2003674.7029528865</v>
      </c>
      <c r="I112" s="53">
        <f t="shared" si="6"/>
        <v>6511.942784596885</v>
      </c>
      <c r="J112" s="42">
        <f t="shared" si="7"/>
        <v>19002.12955991212</v>
      </c>
      <c r="K112" s="42">
        <f t="shared" si="8"/>
        <v>3873.156632133341</v>
      </c>
      <c r="L112" s="42">
        <f t="shared" si="9"/>
        <v>1249912.0865241184</v>
      </c>
      <c r="M112" s="43">
        <f>M111*(1+$C$13/12)+K112</f>
        <v>875151.0377485029</v>
      </c>
      <c r="N112" s="6"/>
    </row>
    <row r="113" spans="1:14" ht="15">
      <c r="A113" s="2">
        <f>$A$25+INT(B112/12)</f>
        <v>8</v>
      </c>
      <c r="B113" s="2">
        <v>89</v>
      </c>
      <c r="C113" s="3">
        <f>C112*(1+$C$13/12)</f>
        <v>29485.186406564488</v>
      </c>
      <c r="D113" s="32">
        <f>$C$11</f>
        <v>7774.54</v>
      </c>
      <c r="E113" s="33">
        <f>E112*(1+$C$13/12)</f>
        <v>19065.469991778493</v>
      </c>
      <c r="F113" s="33">
        <f t="shared" si="5"/>
        <v>2645.176414785994</v>
      </c>
      <c r="G113" s="33">
        <f>F113+G112*(1+$C$19/12)</f>
        <v>123382.12006538748</v>
      </c>
      <c r="H113" s="34">
        <f>H112*(1+$C$13/12)</f>
        <v>2010353.6186293962</v>
      </c>
      <c r="I113" s="53">
        <f t="shared" si="6"/>
        <v>6533.649260545541</v>
      </c>
      <c r="J113" s="42">
        <f t="shared" si="7"/>
        <v>19065.469991778493</v>
      </c>
      <c r="K113" s="42">
        <f t="shared" si="8"/>
        <v>3886.0671542404525</v>
      </c>
      <c r="L113" s="42">
        <f t="shared" si="9"/>
        <v>1264214.0877327267</v>
      </c>
      <c r="M113" s="43">
        <f>M112*(1+$C$13/12)+K113</f>
        <v>881954.2750285717</v>
      </c>
      <c r="N113" s="6"/>
    </row>
    <row r="114" spans="1:14" ht="15">
      <c r="A114" s="2">
        <f>$A$25+INT(B113/12)</f>
        <v>8</v>
      </c>
      <c r="B114" s="2">
        <v>90</v>
      </c>
      <c r="C114" s="3">
        <f>C113*(1+$C$13/12)</f>
        <v>29583.47036125304</v>
      </c>
      <c r="D114" s="32">
        <f>$C$11</f>
        <v>7774.54</v>
      </c>
      <c r="E114" s="33">
        <f>E113*(1+$C$13/12)</f>
        <v>19129.021558417757</v>
      </c>
      <c r="F114" s="33">
        <f t="shared" si="5"/>
        <v>2679.9088028352817</v>
      </c>
      <c r="G114" s="33">
        <f>F114+G113*(1+$C$19/12)</f>
        <v>126473.30260177406</v>
      </c>
      <c r="H114" s="34">
        <f>H113*(1+$C$13/12)</f>
        <v>2017054.797358161</v>
      </c>
      <c r="I114" s="53">
        <f t="shared" si="6"/>
        <v>6555.428091414027</v>
      </c>
      <c r="J114" s="42">
        <f t="shared" si="7"/>
        <v>19129.021558417757</v>
      </c>
      <c r="K114" s="42">
        <f t="shared" si="8"/>
        <v>3899.0207114212535</v>
      </c>
      <c r="L114" s="42">
        <f t="shared" si="9"/>
        <v>1278648.2258419206</v>
      </c>
      <c r="M114" s="43">
        <f>M113*(1+$C$13/12)+K114</f>
        <v>888793.1433234216</v>
      </c>
      <c r="N114" s="6"/>
    </row>
    <row r="115" spans="1:14" ht="15">
      <c r="A115" s="2">
        <f>$A$25+INT(B114/12)</f>
        <v>8</v>
      </c>
      <c r="B115" s="2">
        <v>91</v>
      </c>
      <c r="C115" s="3">
        <f>C114*(1+$C$13/12)</f>
        <v>29682.081929123884</v>
      </c>
      <c r="D115" s="32">
        <f>$C$11</f>
        <v>7774.54</v>
      </c>
      <c r="E115" s="33">
        <f>E114*(1+$C$13/12)</f>
        <v>19192.784963612485</v>
      </c>
      <c r="F115" s="33">
        <f t="shared" si="5"/>
        <v>2714.7569655113984</v>
      </c>
      <c r="G115" s="33">
        <f>F115+G114*(1+$C$19/12)</f>
        <v>129609.63724262471</v>
      </c>
      <c r="H115" s="34">
        <f>H114*(1+$C$13/12)</f>
        <v>2023778.313349355</v>
      </c>
      <c r="I115" s="53">
        <f t="shared" si="6"/>
        <v>6577.279518385408</v>
      </c>
      <c r="J115" s="42">
        <f t="shared" si="7"/>
        <v>19192.784963612485</v>
      </c>
      <c r="K115" s="42">
        <f t="shared" si="8"/>
        <v>3912.0174471259925</v>
      </c>
      <c r="L115" s="42">
        <f t="shared" si="9"/>
        <v>1293215.6451710626</v>
      </c>
      <c r="M115" s="43">
        <f>M114*(1+$C$13/12)+K115</f>
        <v>895667.8045816257</v>
      </c>
      <c r="N115" s="6"/>
    </row>
    <row r="116" spans="1:14" ht="15">
      <c r="A116" s="2">
        <f>$A$25+INT(B115/12)</f>
        <v>8</v>
      </c>
      <c r="B116" s="2">
        <v>92</v>
      </c>
      <c r="C116" s="3">
        <f>C115*(1+$C$13/12)</f>
        <v>29781.022202220967</v>
      </c>
      <c r="D116" s="32">
        <f>$C$11</f>
        <v>7774.54</v>
      </c>
      <c r="E116" s="33">
        <f>E115*(1+$C$13/12)</f>
        <v>19256.760913491195</v>
      </c>
      <c r="F116" s="33">
        <f t="shared" si="5"/>
        <v>2749.721288729772</v>
      </c>
      <c r="G116" s="33">
        <f>F116+G115*(1+$C$19/12)</f>
        <v>132791.39065549657</v>
      </c>
      <c r="H116" s="34">
        <f>H115*(1+$C$13/12)</f>
        <v>2030524.2410605196</v>
      </c>
      <c r="I116" s="53">
        <f t="shared" si="6"/>
        <v>6599.203783446693</v>
      </c>
      <c r="J116" s="42">
        <f t="shared" si="7"/>
        <v>19256.760913491195</v>
      </c>
      <c r="K116" s="42">
        <f t="shared" si="8"/>
        <v>3925.057505283079</v>
      </c>
      <c r="L116" s="42">
        <f t="shared" si="9"/>
        <v>1307917.4997194377</v>
      </c>
      <c r="M116" s="43">
        <f>M115*(1+$C$13/12)+K116</f>
        <v>902578.4214355142</v>
      </c>
      <c r="N116" s="6"/>
    </row>
    <row r="117" spans="1:14" ht="15">
      <c r="A117" s="2">
        <f>$A$25+INT(B116/12)</f>
        <v>8</v>
      </c>
      <c r="B117" s="2">
        <v>93</v>
      </c>
      <c r="C117" s="3">
        <f>C116*(1+$C$13/12)</f>
        <v>29880.292276228374</v>
      </c>
      <c r="D117" s="32">
        <f>$C$11</f>
        <v>7774.54</v>
      </c>
      <c r="E117" s="33">
        <f>E116*(1+$C$13/12)</f>
        <v>19320.950116536165</v>
      </c>
      <c r="F117" s="33">
        <f t="shared" si="5"/>
        <v>2784.802159692208</v>
      </c>
      <c r="G117" s="33">
        <f>F117+G116*(1+$C$19/12)</f>
        <v>136018.83078404044</v>
      </c>
      <c r="H117" s="34">
        <f>H116*(1+$C$13/12)</f>
        <v>2037292.6551973883</v>
      </c>
      <c r="I117" s="53">
        <f t="shared" si="6"/>
        <v>6621.201129391516</v>
      </c>
      <c r="J117" s="42">
        <f t="shared" si="7"/>
        <v>19320.950116536165</v>
      </c>
      <c r="K117" s="42">
        <f t="shared" si="8"/>
        <v>3938.1410303006924</v>
      </c>
      <c r="L117" s="42">
        <f t="shared" si="9"/>
        <v>1322754.9532474002</v>
      </c>
      <c r="M117" s="43">
        <f>M116*(1+$C$13/12)+K117</f>
        <v>909525.1572039333</v>
      </c>
      <c r="N117" s="6"/>
    </row>
    <row r="118" spans="1:14" ht="15">
      <c r="A118" s="2">
        <f>$A$25+INT(B117/12)</f>
        <v>8</v>
      </c>
      <c r="B118" s="2">
        <v>94</v>
      </c>
      <c r="C118" s="3">
        <f>C117*(1+$C$13/12)</f>
        <v>29979.89325048247</v>
      </c>
      <c r="D118" s="32">
        <f>$C$11</f>
        <v>7774.54</v>
      </c>
      <c r="E118" s="33">
        <f>E117*(1+$C$13/12)</f>
        <v>19385.35328359129</v>
      </c>
      <c r="F118" s="33">
        <f t="shared" si="5"/>
        <v>2819.9999668911805</v>
      </c>
      <c r="G118" s="33">
        <f>F118+G117*(1+$C$19/12)</f>
        <v>139292.22685354511</v>
      </c>
      <c r="H118" s="34">
        <f>H117*(1+$C$13/12)</f>
        <v>2044083.6307147131</v>
      </c>
      <c r="I118" s="53">
        <f t="shared" si="6"/>
        <v>6643.271799822821</v>
      </c>
      <c r="J118" s="42">
        <f t="shared" si="7"/>
        <v>19385.35328359129</v>
      </c>
      <c r="K118" s="42">
        <f t="shared" si="8"/>
        <v>3951.2681670683596</v>
      </c>
      <c r="L118" s="42">
        <f t="shared" si="9"/>
        <v>1337729.1793581967</v>
      </c>
      <c r="M118" s="43">
        <f>M117*(1+$C$13/12)+K118</f>
        <v>916508.1758950149</v>
      </c>
      <c r="N118" s="6"/>
    </row>
    <row r="119" spans="1:14" ht="15">
      <c r="A119" s="2">
        <f>$A$25+INT(B118/12)</f>
        <v>8</v>
      </c>
      <c r="B119" s="2">
        <v>95</v>
      </c>
      <c r="C119" s="3">
        <f>C118*(1+$C$13/12)</f>
        <v>30079.826227984082</v>
      </c>
      <c r="D119" s="32">
        <f>$C$11</f>
        <v>7774.54</v>
      </c>
      <c r="E119" s="33">
        <f>E118*(1+$C$13/12)</f>
        <v>19449.97112786993</v>
      </c>
      <c r="F119" s="33">
        <f t="shared" si="5"/>
        <v>2855.3151001141523</v>
      </c>
      <c r="G119" s="33">
        <f>F119+G118*(1+$C$19/12)</f>
        <v>142611.84937650443</v>
      </c>
      <c r="H119" s="34">
        <f>H118*(1+$C$13/12)</f>
        <v>2050897.2428170957</v>
      </c>
      <c r="I119" s="53">
        <f t="shared" si="6"/>
        <v>6665.416039155564</v>
      </c>
      <c r="J119" s="42">
        <f t="shared" si="7"/>
        <v>19449.97112786993</v>
      </c>
      <c r="K119" s="42">
        <f t="shared" si="8"/>
        <v>3964.43906095859</v>
      </c>
      <c r="L119" s="42">
        <f t="shared" si="9"/>
        <v>1352841.3615804736</v>
      </c>
      <c r="M119" s="43">
        <f>M118*(1+$C$13/12)+K119</f>
        <v>923527.6422089569</v>
      </c>
      <c r="N119" s="6"/>
    </row>
    <row r="120" spans="1:14" ht="15">
      <c r="A120" s="2">
        <f>$A$25+INT(B119/12)</f>
        <v>8</v>
      </c>
      <c r="B120" s="2">
        <v>96</v>
      </c>
      <c r="C120" s="3">
        <f>C119*(1+$C$13/12)</f>
        <v>30180.092315410697</v>
      </c>
      <c r="D120" s="32">
        <f>$C$11</f>
        <v>7774.54</v>
      </c>
      <c r="E120" s="33">
        <f>E119*(1+$C$13/12)</f>
        <v>19514.80436496283</v>
      </c>
      <c r="F120" s="33">
        <f t="shared" si="5"/>
        <v>2890.747950447865</v>
      </c>
      <c r="G120" s="33">
        <f>F120+G119*(1+$C$19/12)</f>
        <v>145977.97015820732</v>
      </c>
      <c r="H120" s="34">
        <f>H119*(1+$C$13/12)</f>
        <v>2057733.5669598195</v>
      </c>
      <c r="I120" s="53">
        <f t="shared" si="6"/>
        <v>6687.634092619417</v>
      </c>
      <c r="J120" s="42">
        <f t="shared" si="7"/>
        <v>19514.80436496283</v>
      </c>
      <c r="K120" s="42">
        <f t="shared" si="8"/>
        <v>3977.653857828449</v>
      </c>
      <c r="L120" s="42">
        <f t="shared" si="9"/>
        <v>1368092.6934514726</v>
      </c>
      <c r="M120" s="43">
        <f>M119*(1+$C$13/12)+K120</f>
        <v>930583.7215408153</v>
      </c>
      <c r="N120" s="6"/>
    </row>
    <row r="121" spans="1:14" ht="15">
      <c r="A121" s="2">
        <f>$A$25+INT(B120/12)</f>
        <v>9</v>
      </c>
      <c r="B121" s="2">
        <v>97</v>
      </c>
      <c r="C121" s="3">
        <f>C120*(1+$C$13/12)</f>
        <v>30280.692623128736</v>
      </c>
      <c r="D121" s="32">
        <f>$C$11</f>
        <v>7774.54</v>
      </c>
      <c r="E121" s="33">
        <f>E120*(1+$C$13/12)</f>
        <v>19579.85371284604</v>
      </c>
      <c r="F121" s="33">
        <f t="shared" si="5"/>
        <v>2926.298910282694</v>
      </c>
      <c r="G121" s="33">
        <f>F121+G120*(1+$C$19/12)</f>
        <v>149390.86230235072</v>
      </c>
      <c r="H121" s="34">
        <f>H120*(1+$C$13/12)</f>
        <v>2064592.6788496857</v>
      </c>
      <c r="I121" s="53">
        <f t="shared" si="6"/>
        <v>6709.926206261483</v>
      </c>
      <c r="J121" s="42">
        <f t="shared" si="7"/>
        <v>19579.85371284604</v>
      </c>
      <c r="K121" s="42">
        <f t="shared" si="8"/>
        <v>3990.9127040212115</v>
      </c>
      <c r="L121" s="42">
        <f t="shared" si="9"/>
        <v>1383484.3786009226</v>
      </c>
      <c r="M121" s="43">
        <f>M120*(1+$C$13/12)+K121</f>
        <v>937676.579983306</v>
      </c>
      <c r="N121" s="6"/>
    </row>
    <row r="122" spans="1:14" ht="15">
      <c r="A122" s="2">
        <f>$A$25+INT(B121/12)</f>
        <v>9</v>
      </c>
      <c r="B122" s="2">
        <v>98</v>
      </c>
      <c r="C122" s="3">
        <f>C121*(1+$C$13/12)</f>
        <v>30381.628265205833</v>
      </c>
      <c r="D122" s="32">
        <f>$C$11</f>
        <v>7774.54</v>
      </c>
      <c r="E122" s="33">
        <f>E121*(1+$C$13/12)</f>
        <v>19645.119891888862</v>
      </c>
      <c r="F122" s="33">
        <f t="shared" si="5"/>
        <v>2961.9683733169695</v>
      </c>
      <c r="G122" s="33">
        <f>F122+G121*(1+$C$19/12)</f>
        <v>152850.80021667556</v>
      </c>
      <c r="H122" s="34">
        <f>H121*(1+$C$13/12)</f>
        <v>2071474.6544458515</v>
      </c>
      <c r="I122" s="53">
        <f t="shared" si="6"/>
        <v>6732.292626949022</v>
      </c>
      <c r="J122" s="42">
        <f t="shared" si="7"/>
        <v>19645.119891888862</v>
      </c>
      <c r="K122" s="42">
        <f t="shared" si="8"/>
        <v>4004.215746367947</v>
      </c>
      <c r="L122" s="42">
        <f t="shared" si="9"/>
        <v>1399017.6308356316</v>
      </c>
      <c r="M122" s="43">
        <f>M121*(1+$C$13/12)+K122</f>
        <v>944806.3843296183</v>
      </c>
      <c r="N122" s="6"/>
    </row>
    <row r="123" spans="1:14" ht="15">
      <c r="A123" s="2">
        <f>$A$25+INT(B122/12)</f>
        <v>9</v>
      </c>
      <c r="B123" s="2">
        <v>99</v>
      </c>
      <c r="C123" s="3">
        <f>C122*(1+$C$13/12)</f>
        <v>30482.900359423187</v>
      </c>
      <c r="D123" s="32">
        <f>$C$11</f>
        <v>7774.54</v>
      </c>
      <c r="E123" s="33">
        <f>E122*(1+$C$13/12)</f>
        <v>19710.603624861826</v>
      </c>
      <c r="F123" s="33">
        <f t="shared" si="5"/>
        <v>2997.7567345613606</v>
      </c>
      <c r="G123" s="33">
        <f>F123+G122*(1+$C$19/12)</f>
        <v>156358.05961862585</v>
      </c>
      <c r="H123" s="34">
        <f>H122*(1+$C$13/12)</f>
        <v>2078379.569960671</v>
      </c>
      <c r="I123" s="53">
        <f t="shared" si="6"/>
        <v>6754.7336023721855</v>
      </c>
      <c r="J123" s="42">
        <f t="shared" si="7"/>
        <v>19710.603624861826</v>
      </c>
      <c r="K123" s="42">
        <f t="shared" si="8"/>
        <v>4017.563132189178</v>
      </c>
      <c r="L123" s="42">
        <f t="shared" si="9"/>
        <v>1414693.6742247844</v>
      </c>
      <c r="M123" s="43">
        <f>M122*(1+$C$13/12)+K123</f>
        <v>951973.3020762396</v>
      </c>
      <c r="N123" s="6"/>
    </row>
    <row r="124" spans="1:14" ht="15">
      <c r="A124" s="2">
        <f>$A$25+INT(B123/12)</f>
        <v>9</v>
      </c>
      <c r="B124" s="2">
        <v>100</v>
      </c>
      <c r="C124" s="3">
        <f>C123*(1+$C$13/12)</f>
        <v>30584.51002728793</v>
      </c>
      <c r="D124" s="32">
        <f>$C$11</f>
        <v>7774.54</v>
      </c>
      <c r="E124" s="33">
        <f>E123*(1+$C$13/12)</f>
        <v>19776.3056369447</v>
      </c>
      <c r="F124" s="33">
        <f t="shared" si="5"/>
        <v>3033.6643903432305</v>
      </c>
      <c r="G124" s="33">
        <f>F124+G123*(1+$C$19/12)</f>
        <v>159912.9175410312</v>
      </c>
      <c r="H124" s="34">
        <f>H123*(1+$C$13/12)</f>
        <v>2085307.5018605401</v>
      </c>
      <c r="I124" s="53">
        <f t="shared" si="6"/>
        <v>6777.24938104676</v>
      </c>
      <c r="J124" s="42">
        <f t="shared" si="7"/>
        <v>19776.3056369447</v>
      </c>
      <c r="K124" s="42">
        <f t="shared" si="8"/>
        <v>4030.955009296471</v>
      </c>
      <c r="L124" s="42">
        <f t="shared" si="9"/>
        <v>1430513.7431859542</v>
      </c>
      <c r="M124" s="43">
        <f>M123*(1+$C$13/12)+K124</f>
        <v>959177.5014257903</v>
      </c>
      <c r="N124" s="6"/>
    </row>
    <row r="125" spans="1:14" ht="15">
      <c r="A125" s="2">
        <f>$A$25+INT(B124/12)</f>
        <v>9</v>
      </c>
      <c r="B125" s="2">
        <v>101</v>
      </c>
      <c r="C125" s="3">
        <f>C124*(1+$C$13/12)</f>
        <v>30686.45839404556</v>
      </c>
      <c r="D125" s="32">
        <f>$C$11</f>
        <v>7774.54</v>
      </c>
      <c r="E125" s="33">
        <f>E124*(1+$C$13/12)</f>
        <v>19842.226655734517</v>
      </c>
      <c r="F125" s="33">
        <f t="shared" si="5"/>
        <v>3069.6917383110413</v>
      </c>
      <c r="G125" s="33">
        <f>F125+G124*(1+$C$19/12)</f>
        <v>163515.65233781235</v>
      </c>
      <c r="H125" s="34">
        <f>H124*(1+$C$13/12)</f>
        <v>2092258.5268667422</v>
      </c>
      <c r="I125" s="53">
        <f t="shared" si="6"/>
        <v>6799.840212316917</v>
      </c>
      <c r="J125" s="42">
        <f t="shared" si="7"/>
        <v>19842.226655734517</v>
      </c>
      <c r="K125" s="42">
        <f t="shared" si="8"/>
        <v>4044.391525994124</v>
      </c>
      <c r="L125" s="42">
        <f t="shared" si="9"/>
        <v>1446479.082571831</v>
      </c>
      <c r="M125" s="43">
        <f>M124*(1+$C$13/12)+K125</f>
        <v>966419.1512898705</v>
      </c>
      <c r="N125" s="6"/>
    </row>
    <row r="126" spans="1:14" ht="15">
      <c r="A126" s="2">
        <f>$A$25+INT(B125/12)</f>
        <v>9</v>
      </c>
      <c r="B126" s="2">
        <v>102</v>
      </c>
      <c r="C126" s="3">
        <f>C125*(1+$C$13/12)</f>
        <v>30788.746588692382</v>
      </c>
      <c r="D126" s="32">
        <f>$C$11</f>
        <v>7774.54</v>
      </c>
      <c r="E126" s="33">
        <f>E125*(1+$C$13/12)</f>
        <v>19908.367411253636</v>
      </c>
      <c r="F126" s="33">
        <f t="shared" si="5"/>
        <v>3105.8391774387455</v>
      </c>
      <c r="G126" s="33">
        <f>F126+G125*(1+$C$19/12)</f>
        <v>167166.5436897105</v>
      </c>
      <c r="H126" s="34">
        <f>H125*(1+$C$13/12)</f>
        <v>2099232.721956298</v>
      </c>
      <c r="I126" s="53">
        <f t="shared" si="6"/>
        <v>6822.506346357974</v>
      </c>
      <c r="J126" s="42">
        <f t="shared" si="7"/>
        <v>19908.367411253636</v>
      </c>
      <c r="K126" s="42">
        <f t="shared" si="8"/>
        <v>4057.8728310807746</v>
      </c>
      <c r="L126" s="42">
        <f t="shared" si="9"/>
        <v>1462590.9477576772</v>
      </c>
      <c r="M126" s="43">
        <f>M125*(1+$C$13/12)+K126</f>
        <v>973698.4212919176</v>
      </c>
      <c r="N126" s="6"/>
    </row>
    <row r="127" spans="1:14" ht="15">
      <c r="A127" s="2">
        <f>$A$25+INT(B126/12)</f>
        <v>9</v>
      </c>
      <c r="B127" s="2">
        <v>103</v>
      </c>
      <c r="C127" s="3">
        <f>C126*(1+$C$13/12)</f>
        <v>30891.375743988025</v>
      </c>
      <c r="D127" s="32">
        <f>$C$11</f>
        <v>7774.54</v>
      </c>
      <c r="E127" s="33">
        <f>E126*(1+$C$13/12)</f>
        <v>19974.728635957817</v>
      </c>
      <c r="F127" s="33">
        <f t="shared" si="5"/>
        <v>3142.1071080302063</v>
      </c>
      <c r="G127" s="33">
        <f>F127+G126*(1+$C$19/12)</f>
        <v>170865.87261003975</v>
      </c>
      <c r="H127" s="34">
        <f>H126*(1+$C$13/12)</f>
        <v>2106230.1643628194</v>
      </c>
      <c r="I127" s="53">
        <f t="shared" si="6"/>
        <v>6845.248034179167</v>
      </c>
      <c r="J127" s="42">
        <f t="shared" si="7"/>
        <v>19974.728635957817</v>
      </c>
      <c r="K127" s="42">
        <f t="shared" si="8"/>
        <v>4071.39907385104</v>
      </c>
      <c r="L127" s="42">
        <f t="shared" si="9"/>
        <v>1478850.6047295087</v>
      </c>
      <c r="M127" s="43">
        <f>M126*(1+$C$13/12)+K127</f>
        <v>981015.481770075</v>
      </c>
      <c r="N127" s="6"/>
    </row>
    <row r="128" spans="1:14" ht="15">
      <c r="A128" s="2">
        <f>$A$25+INT(B127/12)</f>
        <v>9</v>
      </c>
      <c r="B128" s="2">
        <v>104</v>
      </c>
      <c r="C128" s="3">
        <f>C127*(1+$C$13/12)</f>
        <v>30994.346996467986</v>
      </c>
      <c r="D128" s="32">
        <f>$C$11</f>
        <v>7774.54</v>
      </c>
      <c r="E128" s="33">
        <f>E127*(1+$C$13/12)</f>
        <v>20041.311064744346</v>
      </c>
      <c r="F128" s="33">
        <f t="shared" si="5"/>
        <v>3178.495931723639</v>
      </c>
      <c r="G128" s="33">
        <f>F128+G127*(1+$C$19/12)</f>
        <v>174613.92145046353</v>
      </c>
      <c r="H128" s="34">
        <f>H127*(1+$C$13/12)</f>
        <v>2113250.931577362</v>
      </c>
      <c r="I128" s="53">
        <f t="shared" si="6"/>
        <v>6868.0655276264315</v>
      </c>
      <c r="J128" s="42">
        <f t="shared" si="7"/>
        <v>20041.311064744346</v>
      </c>
      <c r="K128" s="42">
        <f t="shared" si="8"/>
        <v>4084.9704040972065</v>
      </c>
      <c r="L128" s="42">
        <f t="shared" si="9"/>
        <v>1495259.3301730184</v>
      </c>
      <c r="M128" s="43">
        <f>M127*(1+$C$13/12)+K128</f>
        <v>988370.5037800726</v>
      </c>
      <c r="N128" s="6"/>
    </row>
    <row r="129" spans="1:14" ht="15">
      <c r="A129" s="2">
        <f>$A$25+INT(B128/12)</f>
        <v>9</v>
      </c>
      <c r="B129" s="2">
        <v>105</v>
      </c>
      <c r="C129" s="3">
        <f>C128*(1+$C$13/12)</f>
        <v>31097.661486456214</v>
      </c>
      <c r="D129" s="32">
        <f>$C$11</f>
        <v>7774.54</v>
      </c>
      <c r="E129" s="33">
        <f>E128*(1+$C$13/12)</f>
        <v>20108.115434960164</v>
      </c>
      <c r="F129" s="33">
        <f t="shared" si="5"/>
        <v>3215.0060514960496</v>
      </c>
      <c r="G129" s="33">
        <f>F129+G128*(1+$C$19/12)</f>
        <v>178410.97390679448</v>
      </c>
      <c r="H129" s="34">
        <f>H128*(1+$C$13/12)</f>
        <v>2120295.1013492867</v>
      </c>
      <c r="I129" s="53">
        <f t="shared" si="6"/>
        <v>6890.959079385187</v>
      </c>
      <c r="J129" s="42">
        <f t="shared" si="7"/>
        <v>20108.115434960164</v>
      </c>
      <c r="K129" s="42">
        <f t="shared" si="8"/>
        <v>4098.586972110865</v>
      </c>
      <c r="L129" s="42">
        <f t="shared" si="9"/>
        <v>1511818.4115632377</v>
      </c>
      <c r="M129" s="43">
        <f>M128*(1+$C$13/12)+K129</f>
        <v>995763.6590981171</v>
      </c>
      <c r="N129" s="6"/>
    </row>
    <row r="130" spans="1:14" ht="15">
      <c r="A130" s="2">
        <f>$A$25+INT(B129/12)</f>
        <v>9</v>
      </c>
      <c r="B130" s="2">
        <v>106</v>
      </c>
      <c r="C130" s="3">
        <f>C129*(1+$C$13/12)</f>
        <v>31201.320358077737</v>
      </c>
      <c r="D130" s="32">
        <f>$C$11</f>
        <v>7774.54</v>
      </c>
      <c r="E130" s="33">
        <f>E129*(1+$C$13/12)</f>
        <v>20175.142486410034</v>
      </c>
      <c r="F130" s="33">
        <f t="shared" si="5"/>
        <v>3251.6378716677027</v>
      </c>
      <c r="G130" s="33">
        <f>F130+G129*(1+$C$19/12)</f>
        <v>182257.31502481818</v>
      </c>
      <c r="H130" s="34">
        <f>H129*(1+$C$13/12)</f>
        <v>2127362.751687118</v>
      </c>
      <c r="I130" s="53">
        <f t="shared" si="6"/>
        <v>6913.928942983138</v>
      </c>
      <c r="J130" s="42">
        <f t="shared" si="7"/>
        <v>20175.142486410034</v>
      </c>
      <c r="K130" s="42">
        <f t="shared" si="8"/>
        <v>4112.248928684567</v>
      </c>
      <c r="L130" s="42">
        <f t="shared" si="9"/>
        <v>1528529.1472549492</v>
      </c>
      <c r="M130" s="43">
        <f>M129*(1+$C$13/12)+K130</f>
        <v>1003195.1202237955</v>
      </c>
      <c r="N130" s="6"/>
    </row>
    <row r="131" spans="1:14" ht="15">
      <c r="A131" s="2">
        <f>$A$25+INT(B130/12)</f>
        <v>9</v>
      </c>
      <c r="B131" s="2">
        <v>107</v>
      </c>
      <c r="C131" s="3">
        <f>C130*(1+$C$13/12)</f>
        <v>31305.32475927133</v>
      </c>
      <c r="D131" s="32">
        <f>$C$11</f>
        <v>7774.54</v>
      </c>
      <c r="E131" s="33">
        <f>E130*(1+$C$13/12)</f>
        <v>20242.392961364734</v>
      </c>
      <c r="F131" s="33">
        <f t="shared" si="5"/>
        <v>3288.3917979065955</v>
      </c>
      <c r="G131" s="33">
        <f>F131+G130*(1+$C$19/12)</f>
        <v>186153.23120614086</v>
      </c>
      <c r="H131" s="34">
        <f>H130*(1+$C$13/12)</f>
        <v>2134453.9608594086</v>
      </c>
      <c r="I131" s="53">
        <f t="shared" si="6"/>
        <v>6936.975372793082</v>
      </c>
      <c r="J131" s="42">
        <f t="shared" si="7"/>
        <v>20242.392961364734</v>
      </c>
      <c r="K131" s="42">
        <f t="shared" si="8"/>
        <v>4125.956425113516</v>
      </c>
      <c r="L131" s="42">
        <f t="shared" si="9"/>
        <v>1545392.846573854</v>
      </c>
      <c r="M131" s="43">
        <f>M130*(1+$C$13/12)+K131</f>
        <v>1010665.0603829884</v>
      </c>
      <c r="N131" s="6"/>
    </row>
    <row r="132" spans="1:14" ht="15">
      <c r="A132" s="2">
        <f>$A$25+INT(B131/12)</f>
        <v>9</v>
      </c>
      <c r="B132" s="2">
        <v>108</v>
      </c>
      <c r="C132" s="3">
        <f>C131*(1+$C$13/12)</f>
        <v>31409.675841802236</v>
      </c>
      <c r="D132" s="32">
        <f>$C$11</f>
        <v>7774.54</v>
      </c>
      <c r="E132" s="33">
        <f>E131*(1+$C$13/12)</f>
        <v>20309.867604569285</v>
      </c>
      <c r="F132" s="33">
        <f t="shared" si="5"/>
        <v>3325.268237232951</v>
      </c>
      <c r="G132" s="33">
        <f>F132+G131*(1+$C$19/12)</f>
        <v>190099.01021406098</v>
      </c>
      <c r="H132" s="34">
        <f>H131*(1+$C$13/12)</f>
        <v>2141568.807395607</v>
      </c>
      <c r="I132" s="53">
        <f t="shared" si="6"/>
        <v>6960.098624035726</v>
      </c>
      <c r="J132" s="42">
        <f t="shared" si="7"/>
        <v>20309.867604569285</v>
      </c>
      <c r="K132" s="42">
        <f t="shared" si="8"/>
        <v>4139.709613197225</v>
      </c>
      <c r="L132" s="42">
        <f t="shared" si="9"/>
        <v>1562410.8299085002</v>
      </c>
      <c r="M132" s="43">
        <f>M131*(1+$C$13/12)+K132</f>
        <v>1018173.6535307957</v>
      </c>
      <c r="N132" s="6"/>
    </row>
    <row r="133" spans="1:14" ht="15">
      <c r="A133" s="2">
        <f>$A$25+INT(B132/12)</f>
        <v>10</v>
      </c>
      <c r="B133" s="2">
        <v>109</v>
      </c>
      <c r="C133" s="3">
        <f>C132*(1+$C$13/12)</f>
        <v>31514.374761274914</v>
      </c>
      <c r="D133" s="32">
        <f>$C$11</f>
        <v>7774.54</v>
      </c>
      <c r="E133" s="33">
        <f>E132*(1+$C$13/12)</f>
        <v>20377.567163251184</v>
      </c>
      <c r="F133" s="33">
        <f t="shared" si="5"/>
        <v>3362.267598023729</v>
      </c>
      <c r="G133" s="33">
        <f>F133+G132*(1+$C$19/12)</f>
        <v>194094.94117946492</v>
      </c>
      <c r="H133" s="34">
        <f>H132*(1+$C$13/12)</f>
        <v>2148707.3700869256</v>
      </c>
      <c r="I133" s="53">
        <f t="shared" si="6"/>
        <v>6983.298952782512</v>
      </c>
      <c r="J133" s="42">
        <f t="shared" si="7"/>
        <v>20377.567163251184</v>
      </c>
      <c r="K133" s="42">
        <f t="shared" si="8"/>
        <v>4153.508645241218</v>
      </c>
      <c r="L133" s="42">
        <f t="shared" si="9"/>
        <v>1579584.4288029787</v>
      </c>
      <c r="M133" s="43">
        <f>M132*(1+$C$13/12)+K133</f>
        <v>1025721.074354473</v>
      </c>
      <c r="N133" s="6"/>
    </row>
    <row r="134" spans="1:14" ht="15">
      <c r="A134" s="2">
        <f>$A$25+INT(B133/12)</f>
        <v>10</v>
      </c>
      <c r="B134" s="2">
        <v>110</v>
      </c>
      <c r="C134" s="3">
        <f>C133*(1+$C$13/12)</f>
        <v>31619.422677145834</v>
      </c>
      <c r="D134" s="32">
        <f>$C$11</f>
        <v>7774.54</v>
      </c>
      <c r="E134" s="33">
        <f>E133*(1+$C$13/12)</f>
        <v>20445.49238712869</v>
      </c>
      <c r="F134" s="33">
        <f t="shared" si="5"/>
        <v>3399.390290017145</v>
      </c>
      <c r="G134" s="33">
        <f>F134+G133*(1+$C$19/12)</f>
        <v>198141.31460674698</v>
      </c>
      <c r="H134" s="34">
        <f>H133*(1+$C$13/12)</f>
        <v>2155869.7279872154</v>
      </c>
      <c r="I134" s="53">
        <f t="shared" si="6"/>
        <v>7006.576615958455</v>
      </c>
      <c r="J134" s="42">
        <f t="shared" si="7"/>
        <v>20445.49238712869</v>
      </c>
      <c r="K134" s="42">
        <f t="shared" si="8"/>
        <v>4167.353674058693</v>
      </c>
      <c r="L134" s="42">
        <f t="shared" si="9"/>
        <v>1596914.9860503955</v>
      </c>
      <c r="M134" s="43">
        <f>M133*(1+$C$13/12)+K134</f>
        <v>1033307.49827638</v>
      </c>
      <c r="N134" s="6"/>
    </row>
    <row r="135" spans="1:14" ht="15">
      <c r="A135" s="2">
        <f>$A$25+INT(B134/12)</f>
        <v>10</v>
      </c>
      <c r="B135" s="2">
        <v>111</v>
      </c>
      <c r="C135" s="3">
        <f>C134*(1+$C$13/12)</f>
        <v>31724.820752736323</v>
      </c>
      <c r="D135" s="32">
        <f>$C$11</f>
        <v>7774.54</v>
      </c>
      <c r="E135" s="33">
        <f>E134*(1+$C$13/12)</f>
        <v>20513.64402841912</v>
      </c>
      <c r="F135" s="33">
        <f t="shared" si="5"/>
        <v>3436.6367243172026</v>
      </c>
      <c r="G135" s="33">
        <f>F135+G134*(1+$C$19/12)</f>
        <v>202238.42237975338</v>
      </c>
      <c r="H135" s="34">
        <f>H134*(1+$C$13/12)</f>
        <v>2163055.9604138397</v>
      </c>
      <c r="I135" s="53">
        <f t="shared" si="6"/>
        <v>7029.931871344983</v>
      </c>
      <c r="J135" s="42">
        <f t="shared" si="7"/>
        <v>20513.64402841912</v>
      </c>
      <c r="K135" s="42">
        <f t="shared" si="8"/>
        <v>4181.2448529722205</v>
      </c>
      <c r="L135" s="42">
        <f t="shared" si="9"/>
        <v>1614403.855787121</v>
      </c>
      <c r="M135" s="43">
        <f>M134*(1+$C$13/12)+K135</f>
        <v>1040933.1014569403</v>
      </c>
      <c r="N135" s="6"/>
    </row>
    <row r="136" spans="1:14" ht="15">
      <c r="A136" s="2">
        <f>$A$25+INT(B135/12)</f>
        <v>10</v>
      </c>
      <c r="B136" s="2">
        <v>112</v>
      </c>
      <c r="C136" s="3">
        <f>C135*(1+$C$13/12)</f>
        <v>31830.570155245445</v>
      </c>
      <c r="D136" s="32">
        <f>$C$11</f>
        <v>7774.54</v>
      </c>
      <c r="E136" s="33">
        <f>E135*(1+$C$13/12)</f>
        <v>20582.022841847185</v>
      </c>
      <c r="F136" s="33">
        <f t="shared" si="5"/>
        <v>3474.0073133982587</v>
      </c>
      <c r="G136" s="33">
        <f>F136+G135*(1+$C$19/12)</f>
        <v>206386.55776775084</v>
      </c>
      <c r="H136" s="34">
        <f>H135*(1+$C$13/12)</f>
        <v>2170266.1469485527</v>
      </c>
      <c r="I136" s="53">
        <f t="shared" si="6"/>
        <v>7053.3649775828</v>
      </c>
      <c r="J136" s="42">
        <f t="shared" si="7"/>
        <v>20582.022841847185</v>
      </c>
      <c r="K136" s="42">
        <f t="shared" si="8"/>
        <v>4195.182335815462</v>
      </c>
      <c r="L136" s="42">
        <f t="shared" si="9"/>
        <v>1632052.403587829</v>
      </c>
      <c r="M136" s="43">
        <f>M135*(1+$C$13/12)+K136</f>
        <v>1048598.0607976122</v>
      </c>
      <c r="N136" s="6"/>
    </row>
    <row r="137" spans="1:14" ht="15">
      <c r="A137" s="2">
        <f>$A$25+INT(B136/12)</f>
        <v>10</v>
      </c>
      <c r="B137" s="2">
        <v>113</v>
      </c>
      <c r="C137" s="3">
        <f>C136*(1+$C$13/12)</f>
        <v>31936.67205576293</v>
      </c>
      <c r="D137" s="32">
        <f>$C$11</f>
        <v>7774.54</v>
      </c>
      <c r="E137" s="33">
        <f>E136*(1+$C$13/12)</f>
        <v>20650.629584653343</v>
      </c>
      <c r="F137" s="33">
        <f t="shared" si="5"/>
        <v>3511.5024711095866</v>
      </c>
      <c r="G137" s="33">
        <f>F137+G136*(1+$C$19/12)</f>
        <v>210586.01543141963</v>
      </c>
      <c r="H137" s="34">
        <f>H136*(1+$C$13/12)</f>
        <v>2177500.3674383815</v>
      </c>
      <c r="I137" s="53">
        <f t="shared" si="6"/>
        <v>7076.876194174743</v>
      </c>
      <c r="J137" s="42">
        <f t="shared" si="7"/>
        <v>20650.629584653343</v>
      </c>
      <c r="K137" s="42">
        <f t="shared" si="8"/>
        <v>4209.166276934844</v>
      </c>
      <c r="L137" s="42">
        <f t="shared" si="9"/>
        <v>1649862.0065613291</v>
      </c>
      <c r="M137" s="43">
        <f>M136*(1+$C$13/12)+K137</f>
        <v>1056302.5539438725</v>
      </c>
      <c r="N137" s="6"/>
    </row>
    <row r="138" spans="1:14" ht="15">
      <c r="A138" s="2">
        <f>$A$25+INT(B137/12)</f>
        <v>10</v>
      </c>
      <c r="B138" s="2">
        <v>114</v>
      </c>
      <c r="C138" s="3">
        <f>C137*(1+$C$13/12)</f>
        <v>32043.127629282142</v>
      </c>
      <c r="D138" s="32">
        <f>$C$11</f>
        <v>7774.54</v>
      </c>
      <c r="E138" s="33">
        <f>E137*(1+$C$13/12)</f>
        <v>20719.46501660219</v>
      </c>
      <c r="F138" s="33">
        <f t="shared" si="5"/>
        <v>3549.122612679952</v>
      </c>
      <c r="G138" s="33">
        <f>F138+G137*(1+$C$19/12)</f>
        <v>214837.091428871</v>
      </c>
      <c r="H138" s="34">
        <f>H137*(1+$C$13/12)</f>
        <v>2184758.7019965095</v>
      </c>
      <c r="I138" s="53">
        <f t="shared" si="6"/>
        <v>7100.46578148866</v>
      </c>
      <c r="J138" s="42">
        <f t="shared" si="7"/>
        <v>20719.46501660219</v>
      </c>
      <c r="K138" s="42">
        <f t="shared" si="8"/>
        <v>4223.196831191293</v>
      </c>
      <c r="L138" s="42">
        <f t="shared" si="9"/>
        <v>1667834.0534471981</v>
      </c>
      <c r="M138" s="43">
        <f>M137*(1+$C$13/12)+K138</f>
        <v>1064046.75928821</v>
      </c>
      <c r="N138" s="6"/>
    </row>
    <row r="139" spans="1:14" ht="15">
      <c r="A139" s="2">
        <f>$A$25+INT(B138/12)</f>
        <v>10</v>
      </c>
      <c r="B139" s="2">
        <v>115</v>
      </c>
      <c r="C139" s="3">
        <f>C138*(1+$C$13/12)</f>
        <v>32149.938054713086</v>
      </c>
      <c r="D139" s="32">
        <f>$C$11</f>
        <v>7774.54</v>
      </c>
      <c r="E139" s="33">
        <f>E138*(1+$C$13/12)</f>
        <v>20788.529899990866</v>
      </c>
      <c r="F139" s="33">
        <f t="shared" si="5"/>
        <v>3586.8681547222186</v>
      </c>
      <c r="G139" s="33">
        <f>F139+G138*(1+$C$19/12)</f>
        <v>219140.08322168948</v>
      </c>
      <c r="H139" s="34">
        <f>H138*(1+$C$13/12)</f>
        <v>2192041.231003165</v>
      </c>
      <c r="I139" s="53">
        <f t="shared" si="6"/>
        <v>7124.134000760289</v>
      </c>
      <c r="J139" s="42">
        <f t="shared" si="7"/>
        <v>20788.529899990866</v>
      </c>
      <c r="K139" s="42">
        <f t="shared" si="8"/>
        <v>4237.274153961931</v>
      </c>
      <c r="L139" s="42">
        <f t="shared" si="9"/>
        <v>1685969.94471322</v>
      </c>
      <c r="M139" s="43">
        <f>M138*(1+$C$13/12)+K139</f>
        <v>1071830.855973133</v>
      </c>
      <c r="N139" s="6"/>
    </row>
    <row r="140" spans="1:14" ht="15">
      <c r="A140" s="2">
        <f>$A$25+INT(B139/12)</f>
        <v>10</v>
      </c>
      <c r="B140" s="2">
        <v>116</v>
      </c>
      <c r="C140" s="3">
        <f>C139*(1+$C$13/12)</f>
        <v>32257.104514895465</v>
      </c>
      <c r="D140" s="32">
        <f>$C$11</f>
        <v>7774.54</v>
      </c>
      <c r="E140" s="33">
        <f>E139*(1+$C$13/12)</f>
        <v>20857.824999657503</v>
      </c>
      <c r="F140" s="33">
        <f t="shared" si="5"/>
        <v>3624.7395152379613</v>
      </c>
      <c r="G140" s="33">
        <f>F140+G139*(1+$C$19/12)</f>
        <v>223495.28968099976</v>
      </c>
      <c r="H140" s="34">
        <f>H139*(1+$C$13/12)</f>
        <v>2199348.035106509</v>
      </c>
      <c r="I140" s="53">
        <f t="shared" si="6"/>
        <v>7147.881114096158</v>
      </c>
      <c r="J140" s="42">
        <f t="shared" si="7"/>
        <v>20857.824999657503</v>
      </c>
      <c r="K140" s="42">
        <f t="shared" si="8"/>
        <v>4251.398401141803</v>
      </c>
      <c r="L140" s="42">
        <f t="shared" si="9"/>
        <v>1704271.0926536387</v>
      </c>
      <c r="M140" s="43">
        <f>M139*(1+$C$13/12)+K140</f>
        <v>1079655.0238941852</v>
      </c>
      <c r="N140" s="6"/>
    </row>
    <row r="141" spans="1:14" ht="15">
      <c r="A141" s="2">
        <f>$A$25+INT(B140/12)</f>
        <v>10</v>
      </c>
      <c r="B141" s="2">
        <v>117</v>
      </c>
      <c r="C141" s="3">
        <f>C140*(1+$C$13/12)</f>
        <v>32364.628196611786</v>
      </c>
      <c r="D141" s="32">
        <f>$C$11</f>
        <v>7774.54</v>
      </c>
      <c r="E141" s="33">
        <f>E140*(1+$C$13/12)</f>
        <v>20927.351082989695</v>
      </c>
      <c r="F141" s="33">
        <f t="shared" si="5"/>
        <v>3662.73711362209</v>
      </c>
      <c r="G141" s="33">
        <f>F141+G140*(1+$C$19/12)</f>
        <v>227903.0110935585</v>
      </c>
      <c r="H141" s="34">
        <f>H140*(1+$C$13/12)</f>
        <v>2206679.1952235308</v>
      </c>
      <c r="I141" s="53">
        <f t="shared" si="6"/>
        <v>7171.707384476479</v>
      </c>
      <c r="J141" s="42">
        <f t="shared" si="7"/>
        <v>20927.351082989695</v>
      </c>
      <c r="K141" s="42">
        <f t="shared" si="8"/>
        <v>4265.569729145613</v>
      </c>
      <c r="L141" s="42">
        <f t="shared" si="9"/>
        <v>1722738.9214882313</v>
      </c>
      <c r="M141" s="43">
        <f>M140*(1+$C$13/12)+K141</f>
        <v>1087519.443702978</v>
      </c>
      <c r="N141" s="6"/>
    </row>
    <row r="142" spans="1:16" ht="15">
      <c r="A142" s="2">
        <f>$A$25+INT(B141/12)</f>
        <v>10</v>
      </c>
      <c r="B142" s="18">
        <v>118</v>
      </c>
      <c r="C142" s="3">
        <f>C141*(1+$C$13/12)</f>
        <v>32472.510290600494</v>
      </c>
      <c r="D142" s="32">
        <f>$C$11</f>
        <v>7774.54</v>
      </c>
      <c r="E142" s="33">
        <f>E141*(1+$C$13/12)</f>
        <v>20997.108919932994</v>
      </c>
      <c r="F142" s="33">
        <f t="shared" si="5"/>
        <v>3700.8613706674987</v>
      </c>
      <c r="G142" s="33">
        <f>F142+G141*(1+$C$19/12)</f>
        <v>232363.5491678712</v>
      </c>
      <c r="H142" s="34">
        <f>H141*(1+$C$13/12)</f>
        <v>2214034.792540943</v>
      </c>
      <c r="I142" s="53">
        <f t="shared" si="6"/>
        <v>7195.613075758068</v>
      </c>
      <c r="J142" s="42">
        <f t="shared" si="7"/>
        <v>20997.108919932994</v>
      </c>
      <c r="K142" s="42">
        <f t="shared" si="8"/>
        <v>4279.788294909431</v>
      </c>
      <c r="L142" s="42">
        <f t="shared" si="9"/>
        <v>1741374.8674622094</v>
      </c>
      <c r="M142" s="43">
        <f>M141*(1+$C$13/12)+K142</f>
        <v>1095424.296810231</v>
      </c>
      <c r="N142" s="6"/>
      <c r="O142" s="7"/>
      <c r="P142" s="7"/>
    </row>
    <row r="143" spans="1:16" ht="15">
      <c r="A143" s="18">
        <f>$A$25+INT(B142/12)</f>
        <v>10</v>
      </c>
      <c r="B143" s="18">
        <v>119</v>
      </c>
      <c r="C143" s="3">
        <f>C142*(1+$C$13/12)</f>
        <v>32580.751991569166</v>
      </c>
      <c r="D143" s="32">
        <f>$C$11</f>
        <v>7774.54</v>
      </c>
      <c r="E143" s="33">
        <f>E142*(1+$C$13/12)</f>
        <v>21067.09928299944</v>
      </c>
      <c r="F143" s="33">
        <f t="shared" si="5"/>
        <v>3739.1127085697262</v>
      </c>
      <c r="G143" s="33">
        <f>F143+G142*(1+$C$19/12)</f>
        <v>236877.20704033386</v>
      </c>
      <c r="H143" s="34">
        <f>H142*(1+$C$13/12)</f>
        <v>2221414.9085160797</v>
      </c>
      <c r="I143" s="53">
        <f t="shared" si="6"/>
        <v>7219.598452677262</v>
      </c>
      <c r="J143" s="42">
        <f t="shared" si="7"/>
        <v>21067.09928299944</v>
      </c>
      <c r="K143" s="42">
        <f t="shared" si="8"/>
        <v>4294.054255892464</v>
      </c>
      <c r="L143" s="42">
        <f t="shared" si="9"/>
        <v>1760180.3789469537</v>
      </c>
      <c r="M143" s="43">
        <f>M142*(1+$C$13/12)+K143</f>
        <v>1103369.7653888243</v>
      </c>
      <c r="N143" s="6"/>
      <c r="O143" s="7"/>
      <c r="P143" s="7"/>
    </row>
    <row r="144" spans="1:17" ht="15">
      <c r="A144" s="18">
        <f>$A$25+INT(B143/12)</f>
        <v>10</v>
      </c>
      <c r="B144" s="18">
        <v>120</v>
      </c>
      <c r="C144" s="3">
        <f>C143*(1+$C$13/12)</f>
        <v>32689.354498207733</v>
      </c>
      <c r="D144" s="32">
        <f>$C$11</f>
        <v>7774.54</v>
      </c>
      <c r="E144" s="33">
        <f>E143*(1+$C$13/12)</f>
        <v>21137.322947276105</v>
      </c>
      <c r="F144" s="33">
        <f t="shared" si="5"/>
        <v>3777.491550931627</v>
      </c>
      <c r="G144" s="33">
        <f>F144+G143*(1+$C$19/12)</f>
        <v>241444.28928139995</v>
      </c>
      <c r="H144" s="34">
        <f>H143*(1+$C$13/12)</f>
        <v>2228819.6248778002</v>
      </c>
      <c r="I144" s="53">
        <f t="shared" si="6"/>
        <v>7243.663780852853</v>
      </c>
      <c r="J144" s="42">
        <f t="shared" si="7"/>
        <v>21137.322947276105</v>
      </c>
      <c r="K144" s="42">
        <f t="shared" si="8"/>
        <v>4308.367770078774</v>
      </c>
      <c r="L144" s="42">
        <f t="shared" si="9"/>
        <v>1779156.9165415904</v>
      </c>
      <c r="M144" s="43">
        <f>M143*(1+$C$13/12)+K144</f>
        <v>1111356.0323768659</v>
      </c>
      <c r="N144" s="6"/>
      <c r="O144" s="7"/>
      <c r="P144" s="7"/>
      <c r="Q144" s="7"/>
    </row>
    <row r="145" spans="1:17" s="7" customFormat="1" ht="15">
      <c r="A145" s="18">
        <f>$A$25+INT(B144/12)</f>
        <v>11</v>
      </c>
      <c r="B145" s="18">
        <v>121</v>
      </c>
      <c r="C145" s="3">
        <f>C144*(1+$C$13/12)</f>
        <v>32798.31901320176</v>
      </c>
      <c r="D145" s="32">
        <f>$C$11</f>
        <v>7774.54</v>
      </c>
      <c r="E145" s="33">
        <f>E144*(1+$C$13/12)</f>
        <v>21207.780690433694</v>
      </c>
      <c r="F145" s="33">
        <f t="shared" si="5"/>
        <v>3815.9983227680677</v>
      </c>
      <c r="G145" s="33">
        <f>F145+G144*(1+$C$19/12)</f>
        <v>246065.10190177272</v>
      </c>
      <c r="H145" s="34">
        <f>H144*(1+$C$13/12)</f>
        <v>2236249.023627393</v>
      </c>
      <c r="I145" s="53">
        <f t="shared" si="6"/>
        <v>7267.80932678903</v>
      </c>
      <c r="J145" s="42">
        <f t="shared" si="7"/>
        <v>21207.780690433694</v>
      </c>
      <c r="K145" s="42">
        <f t="shared" si="8"/>
        <v>4322.72899597904</v>
      </c>
      <c r="L145" s="42">
        <f t="shared" si="9"/>
        <v>1798305.953175416</v>
      </c>
      <c r="M145" s="43">
        <f>M144*(1+$C$13/12)+K145</f>
        <v>1119383.281480768</v>
      </c>
      <c r="N145" s="6"/>
      <c r="Q145" s="1"/>
    </row>
    <row r="146" spans="1:16" ht="15">
      <c r="A146" s="18">
        <f>$A$25+INT(B145/12)</f>
        <v>11</v>
      </c>
      <c r="B146" s="18">
        <v>122</v>
      </c>
      <c r="C146" s="3">
        <f>C145*(1+$C$13/12)</f>
        <v>32907.64674324577</v>
      </c>
      <c r="D146" s="32">
        <f>$C$11</f>
        <v>7774.54</v>
      </c>
      <c r="E146" s="33">
        <f>E145*(1+$C$13/12)</f>
        <v>21278.47329273514</v>
      </c>
      <c r="F146" s="33">
        <f t="shared" si="5"/>
        <v>3854.6334505106315</v>
      </c>
      <c r="G146" s="33">
        <f>F146+G145*(1+$C$19/12)</f>
        <v>250739.9523586226</v>
      </c>
      <c r="H146" s="34">
        <f>H145*(1+$C$13/12)</f>
        <v>2243703.1870394843</v>
      </c>
      <c r="I146" s="53">
        <f t="shared" si="6"/>
        <v>7292.035357878327</v>
      </c>
      <c r="J146" s="42">
        <f t="shared" si="7"/>
        <v>21278.47329273514</v>
      </c>
      <c r="K146" s="42">
        <f t="shared" si="8"/>
        <v>4337.138092632307</v>
      </c>
      <c r="L146" s="42">
        <f t="shared" si="9"/>
        <v>1817628.9742111769</v>
      </c>
      <c r="M146" s="43">
        <f>M145*(1+$C$13/12)+K146</f>
        <v>1127451.6971783363</v>
      </c>
      <c r="N146" s="6"/>
      <c r="O146" s="7"/>
      <c r="P146" s="7"/>
    </row>
    <row r="147" spans="1:16" ht="15">
      <c r="A147" s="18">
        <f>$A$25+INT(B146/12)</f>
        <v>11</v>
      </c>
      <c r="B147" s="18">
        <v>123</v>
      </c>
      <c r="C147" s="3">
        <f>C146*(1+$C$13/12)</f>
        <v>33017.338899056595</v>
      </c>
      <c r="D147" s="32">
        <f>$C$11</f>
        <v>7774.54</v>
      </c>
      <c r="E147" s="33">
        <f>E146*(1+$C$13/12)</f>
        <v>21349.401537044258</v>
      </c>
      <c r="F147" s="33">
        <f t="shared" si="5"/>
        <v>3893.397362012336</v>
      </c>
      <c r="G147" s="33">
        <f>F147+G146*(1+$C$19/12)</f>
        <v>255469.14956183036</v>
      </c>
      <c r="H147" s="34">
        <f>H146*(1+$C$13/12)</f>
        <v>2251182.1976629496</v>
      </c>
      <c r="I147" s="53">
        <f t="shared" si="6"/>
        <v>7316.342142404588</v>
      </c>
      <c r="J147" s="42">
        <f t="shared" si="7"/>
        <v>21349.401537044258</v>
      </c>
      <c r="K147" s="42">
        <f t="shared" si="8"/>
        <v>4351.595219607749</v>
      </c>
      <c r="L147" s="42">
        <f t="shared" si="9"/>
        <v>1837127.477549211</v>
      </c>
      <c r="M147" s="43">
        <f>M146*(1+$C$13/12)+K147</f>
        <v>1135561.464721872</v>
      </c>
      <c r="N147" s="6"/>
      <c r="O147" s="7"/>
      <c r="P147" s="7"/>
    </row>
    <row r="148" spans="1:14" ht="15">
      <c r="A148" s="18">
        <f>$A$25+INT(B147/12)</f>
        <v>11</v>
      </c>
      <c r="B148" s="2">
        <v>124</v>
      </c>
      <c r="C148" s="3">
        <f>C147*(1+$C$13/12)</f>
        <v>33127.396695386786</v>
      </c>
      <c r="D148" s="32">
        <f>$C$11</f>
        <v>7774.54</v>
      </c>
      <c r="E148" s="33">
        <f>E147*(1+$C$13/12)</f>
        <v>21420.566208834407</v>
      </c>
      <c r="F148" s="33">
        <f t="shared" si="5"/>
        <v>3932.290486552378</v>
      </c>
      <c r="G148" s="33">
        <f>F148+G147*(1+$C$19/12)</f>
        <v>260253.00388025554</v>
      </c>
      <c r="H148" s="34">
        <f>H147*(1+$C$13/12)</f>
        <v>2258686.1383218262</v>
      </c>
      <c r="I148" s="53">
        <f t="shared" si="6"/>
        <v>7340.729949545937</v>
      </c>
      <c r="J148" s="42">
        <f t="shared" si="7"/>
        <v>21420.566208834407</v>
      </c>
      <c r="K148" s="42">
        <f t="shared" si="8"/>
        <v>4366.100537006441</v>
      </c>
      <c r="L148" s="42">
        <f t="shared" si="9"/>
        <v>1856802.9737324608</v>
      </c>
      <c r="M148" s="43">
        <f>M147*(1+$C$13/12)+K148</f>
        <v>1143712.770141285</v>
      </c>
      <c r="N148" s="6"/>
    </row>
    <row r="149" spans="1:14" ht="15">
      <c r="A149" s="2">
        <f>$A$25+INT(B148/12)</f>
        <v>11</v>
      </c>
      <c r="B149" s="2">
        <v>125</v>
      </c>
      <c r="C149" s="3">
        <f>C148*(1+$C$13/12)</f>
        <v>33237.82135103808</v>
      </c>
      <c r="D149" s="32">
        <f>$C$11</f>
        <v>7774.54</v>
      </c>
      <c r="E149" s="33">
        <f>E148*(1+$C$13/12)</f>
        <v>21491.96809619719</v>
      </c>
      <c r="F149" s="33">
        <f t="shared" si="5"/>
        <v>3971.3132548408903</v>
      </c>
      <c r="G149" s="33">
        <f>F149+G148*(1+$C$19/12)</f>
        <v>265091.8271480306</v>
      </c>
      <c r="H149" s="34">
        <f>H148*(1+$C$13/12)</f>
        <v>2266215.0921162325</v>
      </c>
      <c r="I149" s="53">
        <f t="shared" si="6"/>
        <v>7365.199049377758</v>
      </c>
      <c r="J149" s="42">
        <f t="shared" si="7"/>
        <v>21491.96809619719</v>
      </c>
      <c r="K149" s="42">
        <f t="shared" si="8"/>
        <v>4380.654205463135</v>
      </c>
      <c r="L149" s="42">
        <f t="shared" si="9"/>
        <v>1876656.986052361</v>
      </c>
      <c r="M149" s="43">
        <f>M148*(1+$C$13/12)+K149</f>
        <v>1151905.8002472192</v>
      </c>
      <c r="N149" s="6"/>
    </row>
    <row r="150" spans="1:14" ht="15">
      <c r="A150" s="2">
        <f>$A$25+INT(B149/12)</f>
        <v>11</v>
      </c>
      <c r="B150" s="2">
        <v>126</v>
      </c>
      <c r="C150" s="3">
        <f>C149*(1+$C$13/12)</f>
        <v>33348.61408887488</v>
      </c>
      <c r="D150" s="32">
        <f>$C$11</f>
        <v>7774.54</v>
      </c>
      <c r="E150" s="33">
        <f>E149*(1+$C$13/12)</f>
        <v>21563.60798985118</v>
      </c>
      <c r="F150" s="33">
        <f t="shared" si="5"/>
        <v>4010.4660990236953</v>
      </c>
      <c r="G150" s="33">
        <f>F150+G149*(1+$C$19/12)</f>
        <v>269985.9326708811</v>
      </c>
      <c r="H150" s="34">
        <f>H149*(1+$C$13/12)</f>
        <v>2273769.1424232866</v>
      </c>
      <c r="I150" s="53">
        <f t="shared" si="6"/>
        <v>7389.749712875684</v>
      </c>
      <c r="J150" s="42">
        <f t="shared" si="7"/>
        <v>21563.60798985118</v>
      </c>
      <c r="K150" s="42">
        <f t="shared" si="8"/>
        <v>4395.256386148012</v>
      </c>
      <c r="L150" s="42">
        <f t="shared" si="9"/>
        <v>1896691.050655612</v>
      </c>
      <c r="M150" s="43">
        <f>M149*(1+$C$13/12)+K150</f>
        <v>1160140.7426341914</v>
      </c>
      <c r="N150" s="6"/>
    </row>
    <row r="151" spans="1:14" ht="15">
      <c r="A151" s="2">
        <f>$A$25+INT(B150/12)</f>
        <v>11</v>
      </c>
      <c r="B151" s="2">
        <v>127</v>
      </c>
      <c r="C151" s="3">
        <f>C150*(1+$C$13/12)</f>
        <v>33459.7761358378</v>
      </c>
      <c r="D151" s="32">
        <f>$C$11</f>
        <v>7774.54</v>
      </c>
      <c r="E151" s="33">
        <f>E150*(1+$C$13/12)</f>
        <v>21635.486683150688</v>
      </c>
      <c r="F151" s="33">
        <f t="shared" si="5"/>
        <v>4049.7494526871087</v>
      </c>
      <c r="G151" s="33">
        <f>F151+G150*(1+$C$19/12)</f>
        <v>274935.63523247116</v>
      </c>
      <c r="H151" s="34">
        <f>H150*(1+$C$13/12)</f>
        <v>2281348.372898031</v>
      </c>
      <c r="I151" s="53">
        <f t="shared" si="6"/>
        <v>7414.382211918603</v>
      </c>
      <c r="J151" s="42">
        <f t="shared" si="7"/>
        <v>21635.486683150688</v>
      </c>
      <c r="K151" s="42">
        <f t="shared" si="8"/>
        <v>4409.907240768505</v>
      </c>
      <c r="L151" s="42">
        <f t="shared" si="9"/>
        <v>1916906.7166518439</v>
      </c>
      <c r="M151" s="43">
        <f>M150*(1+$C$13/12)+K151</f>
        <v>1168417.7856837406</v>
      </c>
      <c r="N151" s="6"/>
    </row>
    <row r="152" spans="1:14" ht="15">
      <c r="A152" s="2">
        <f>$A$25+INT(B151/12)</f>
        <v>11</v>
      </c>
      <c r="B152" s="2">
        <v>128</v>
      </c>
      <c r="C152" s="3">
        <f>C151*(1+$C$13/12)</f>
        <v>33571.30872295726</v>
      </c>
      <c r="D152" s="32">
        <f>$C$11</f>
        <v>7774.54</v>
      </c>
      <c r="E152" s="33">
        <f>E151*(1+$C$13/12)</f>
        <v>21707.604972094527</v>
      </c>
      <c r="F152" s="33">
        <f t="shared" si="5"/>
        <v>4089.1637508627355</v>
      </c>
      <c r="G152" s="33">
        <f>F152+G151*(1+$C$19/12)</f>
        <v>279941.2511007755</v>
      </c>
      <c r="H152" s="34">
        <f>H151*(1+$C$13/12)</f>
        <v>2288952.867474358</v>
      </c>
      <c r="I152" s="53">
        <f t="shared" si="6"/>
        <v>7439.096819291666</v>
      </c>
      <c r="J152" s="42">
        <f t="shared" si="7"/>
        <v>21707.604972094527</v>
      </c>
      <c r="K152" s="42">
        <f t="shared" si="8"/>
        <v>4424.60693157107</v>
      </c>
      <c r="L152" s="42">
        <f t="shared" si="9"/>
        <v>1937305.5462221804</v>
      </c>
      <c r="M152" s="43">
        <f>M151*(1+$C$13/12)+K152</f>
        <v>1176737.118567591</v>
      </c>
      <c r="N152" s="6"/>
    </row>
    <row r="153" spans="1:14" ht="15">
      <c r="A153" s="2">
        <f>$A$25+INT(B152/12)</f>
        <v>11</v>
      </c>
      <c r="B153" s="2">
        <v>129</v>
      </c>
      <c r="C153" s="3">
        <f>C152*(1+$C$13/12)</f>
        <v>33683.213085367126</v>
      </c>
      <c r="D153" s="32">
        <f>$C$11</f>
        <v>7774.54</v>
      </c>
      <c r="E153" s="33">
        <f>E152*(1+$C$13/12)</f>
        <v>21779.963655334843</v>
      </c>
      <c r="F153" s="33">
        <f t="shared" si="5"/>
        <v>4128.709430032282</v>
      </c>
      <c r="G153" s="33">
        <f>F153+G152*(1+$C$19/12)</f>
        <v>285003.09803447704</v>
      </c>
      <c r="H153" s="34">
        <f>H152*(1+$C$13/12)</f>
        <v>2296582.7103659394</v>
      </c>
      <c r="I153" s="53">
        <f t="shared" si="6"/>
        <v>7463.893808689306</v>
      </c>
      <c r="J153" s="42">
        <f t="shared" si="7"/>
        <v>21779.963655334843</v>
      </c>
      <c r="K153" s="42">
        <f t="shared" si="8"/>
        <v>4439.3556213429765</v>
      </c>
      <c r="L153" s="42">
        <f t="shared" si="9"/>
        <v>1957889.114728708</v>
      </c>
      <c r="M153" s="43">
        <f>M152*(1+$C$13/12)+K153</f>
        <v>1185098.9312508262</v>
      </c>
      <c r="N153" s="6"/>
    </row>
    <row r="154" spans="1:14" ht="15">
      <c r="A154" s="2">
        <f>$A$25+INT(B153/12)</f>
        <v>11</v>
      </c>
      <c r="B154" s="2">
        <v>130</v>
      </c>
      <c r="C154" s="3">
        <f>C153*(1+$C$13/12)</f>
        <v>33795.490462318354</v>
      </c>
      <c r="D154" s="32">
        <f>$C$11</f>
        <v>7774.54</v>
      </c>
      <c r="E154" s="33">
        <f>E153*(1+$C$13/12)</f>
        <v>21852.56353418596</v>
      </c>
      <c r="F154" s="33">
        <f aca="true" t="shared" si="10" ref="F154:F217">C154-D154-E154</f>
        <v>4168.386928132393</v>
      </c>
      <c r="G154" s="33">
        <f>F154+G153*(1+$C$19/12)</f>
        <v>290121.495289391</v>
      </c>
      <c r="H154" s="34">
        <f>H153*(1+$C$13/12)</f>
        <v>2304237.9860671596</v>
      </c>
      <c r="I154" s="53">
        <f t="shared" si="6"/>
        <v>7488.773454718271</v>
      </c>
      <c r="J154" s="42">
        <f t="shared" si="7"/>
        <v>21852.56353418596</v>
      </c>
      <c r="K154" s="42">
        <f t="shared" si="8"/>
        <v>4454.153473414124</v>
      </c>
      <c r="L154" s="42">
        <f t="shared" si="9"/>
        <v>1978659.0108248612</v>
      </c>
      <c r="M154" s="43">
        <f>M153*(1+$C$13/12)+K154</f>
        <v>1193503.4144950765</v>
      </c>
      <c r="N154" s="6"/>
    </row>
    <row r="155" spans="1:14" ht="15">
      <c r="A155" s="2">
        <f>$A$25+INT(B154/12)</f>
        <v>11</v>
      </c>
      <c r="B155" s="2">
        <v>131</v>
      </c>
      <c r="C155" s="3">
        <f>C154*(1+$C$13/12)</f>
        <v>33908.14209719275</v>
      </c>
      <c r="D155" s="32">
        <f>$C$11</f>
        <v>7774.54</v>
      </c>
      <c r="E155" s="33">
        <f>E154*(1+$C$13/12)</f>
        <v>21925.40541263325</v>
      </c>
      <c r="F155" s="33">
        <f t="shared" si="10"/>
        <v>4208.196684559502</v>
      </c>
      <c r="G155" s="33">
        <f>F155+G154*(1+$C$19/12)</f>
        <v>295296.7636249152</v>
      </c>
      <c r="H155" s="34">
        <f>H154*(1+$C$13/12)</f>
        <v>2311918.7793540503</v>
      </c>
      <c r="I155" s="53">
        <f aca="true" t="shared" si="11" ref="I155:I218">I154*(1+$C$13/12)</f>
        <v>7513.736032900666</v>
      </c>
      <c r="J155" s="42">
        <f aca="true" t="shared" si="12" ref="J155:J218">E155</f>
        <v>21925.40541263325</v>
      </c>
      <c r="K155" s="42">
        <f aca="true" t="shared" si="13" ref="K155:K218">C155-I155-J155</f>
        <v>4469.000651658836</v>
      </c>
      <c r="L155" s="42">
        <f aca="true" t="shared" si="14" ref="L155:L218">L154*(1+$C$12/12)+K155</f>
        <v>1999616.8365667271</v>
      </c>
      <c r="M155" s="43">
        <f>M154*(1+$C$13/12)+K155</f>
        <v>1201950.7598617189</v>
      </c>
      <c r="N155" s="6"/>
    </row>
    <row r="156" spans="1:14" ht="15">
      <c r="A156" s="2">
        <f>$A$25+INT(B155/12)</f>
        <v>11</v>
      </c>
      <c r="B156" s="2">
        <v>132</v>
      </c>
      <c r="C156" s="3">
        <f>C155*(1+$C$13/12)</f>
        <v>34021.169237516726</v>
      </c>
      <c r="D156" s="32">
        <f>$C$11</f>
        <v>7774.54</v>
      </c>
      <c r="E156" s="33">
        <f>E155*(1+$C$13/12)</f>
        <v>21998.490097342026</v>
      </c>
      <c r="F156" s="33">
        <f t="shared" si="10"/>
        <v>4248.139140174699</v>
      </c>
      <c r="G156" s="33">
        <f>F156+G155*(1+$C$19/12)</f>
        <v>300529.22531050636</v>
      </c>
      <c r="H156" s="34">
        <f>H155*(1+$C$13/12)</f>
        <v>2319625.175285231</v>
      </c>
      <c r="I156" s="53">
        <f t="shared" si="11"/>
        <v>7538.781819677002</v>
      </c>
      <c r="J156" s="42">
        <f t="shared" si="12"/>
        <v>21998.490097342026</v>
      </c>
      <c r="K156" s="42">
        <f t="shared" si="13"/>
        <v>4483.897320497697</v>
      </c>
      <c r="L156" s="42">
        <f t="shared" si="14"/>
        <v>2020764.207525281</v>
      </c>
      <c r="M156" s="43">
        <f>M155*(1+$C$13/12)+K156</f>
        <v>1210441.1597150892</v>
      </c>
      <c r="N156" s="6"/>
    </row>
    <row r="157" spans="1:14" ht="15">
      <c r="A157" s="2">
        <f>$A$25+INT(B156/12)</f>
        <v>12</v>
      </c>
      <c r="B157" s="2">
        <v>133</v>
      </c>
      <c r="C157" s="3">
        <f>C156*(1+$C$13/12)</f>
        <v>34134.573134975115</v>
      </c>
      <c r="D157" s="32">
        <f>$C$11</f>
        <v>7774.54</v>
      </c>
      <c r="E157" s="33">
        <f>E156*(1+$C$13/12)</f>
        <v>22071.818397666502</v>
      </c>
      <c r="F157" s="33">
        <f t="shared" si="10"/>
        <v>4288.214737308612</v>
      </c>
      <c r="G157" s="33">
        <f>F157+G156*(1+$C$19/12)</f>
        <v>305819.20413218334</v>
      </c>
      <c r="H157" s="34">
        <f>H156*(1+$C$13/12)</f>
        <v>2327357.2592028487</v>
      </c>
      <c r="I157" s="53">
        <f t="shared" si="11"/>
        <v>7563.911092409259</v>
      </c>
      <c r="J157" s="42">
        <f t="shared" si="12"/>
        <v>22071.818397666502</v>
      </c>
      <c r="K157" s="42">
        <f t="shared" si="13"/>
        <v>4498.8436448993525</v>
      </c>
      <c r="L157" s="42">
        <f t="shared" si="14"/>
        <v>2042102.7528995576</v>
      </c>
      <c r="M157" s="43">
        <f>M156*(1+$C$13/12)+K157</f>
        <v>1218974.8072257056</v>
      </c>
      <c r="N157" s="6"/>
    </row>
    <row r="158" spans="1:14" ht="15">
      <c r="A158" s="2">
        <f>$A$25+INT(B157/12)</f>
        <v>12</v>
      </c>
      <c r="B158" s="2">
        <v>134</v>
      </c>
      <c r="C158" s="3">
        <f>C157*(1+$C$13/12)</f>
        <v>34248.355045425036</v>
      </c>
      <c r="D158" s="32">
        <f>$C$11</f>
        <v>7774.54</v>
      </c>
      <c r="E158" s="33">
        <f>E157*(1+$C$13/12)</f>
        <v>22145.391125658727</v>
      </c>
      <c r="F158" s="33">
        <f t="shared" si="10"/>
        <v>4328.423919766308</v>
      </c>
      <c r="G158" s="33">
        <f>F158+G157*(1+$C$19/12)</f>
        <v>311167.02539905696</v>
      </c>
      <c r="H158" s="34">
        <f>H157*(1+$C$13/12)</f>
        <v>2335115.116733525</v>
      </c>
      <c r="I158" s="53">
        <f t="shared" si="11"/>
        <v>7589.124129383958</v>
      </c>
      <c r="J158" s="42">
        <f t="shared" si="12"/>
        <v>22145.391125658727</v>
      </c>
      <c r="K158" s="42">
        <f t="shared" si="13"/>
        <v>4513.839790382353</v>
      </c>
      <c r="L158" s="42">
        <f t="shared" si="14"/>
        <v>2063634.1156307696</v>
      </c>
      <c r="M158" s="43">
        <f>M157*(1+$C$13/12)+K158</f>
        <v>1227551.896373507</v>
      </c>
      <c r="N158" s="6"/>
    </row>
    <row r="159" spans="1:14" ht="15">
      <c r="A159" s="2">
        <f>$A$25+INT(B158/12)</f>
        <v>12</v>
      </c>
      <c r="B159" s="2">
        <v>135</v>
      </c>
      <c r="C159" s="3">
        <f>C158*(1+$C$13/12)</f>
        <v>34362.516228909786</v>
      </c>
      <c r="D159" s="32">
        <f>$C$11</f>
        <v>7774.54</v>
      </c>
      <c r="E159" s="33">
        <f>E158*(1+$C$13/12)</f>
        <v>22219.20909607759</v>
      </c>
      <c r="F159" s="33">
        <f t="shared" si="10"/>
        <v>4368.767132832196</v>
      </c>
      <c r="G159" s="33">
        <f>F159+G158*(1+$C$19/12)</f>
        <v>316573.01594988606</v>
      </c>
      <c r="H159" s="34">
        <f>H158*(1+$C$13/12)</f>
        <v>2342898.8337893034</v>
      </c>
      <c r="I159" s="53">
        <f t="shared" si="11"/>
        <v>7614.421209815238</v>
      </c>
      <c r="J159" s="42">
        <f t="shared" si="12"/>
        <v>22219.20909607759</v>
      </c>
      <c r="K159" s="42">
        <f t="shared" si="13"/>
        <v>4528.885923016958</v>
      </c>
      <c r="L159" s="42">
        <f t="shared" si="14"/>
        <v>2085359.9525173763</v>
      </c>
      <c r="M159" s="43">
        <f>M158*(1+$C$13/12)+K159</f>
        <v>1236172.6219511025</v>
      </c>
      <c r="N159" s="6"/>
    </row>
    <row r="160" spans="1:14" ht="15">
      <c r="A160" s="2">
        <f>$A$25+INT(B159/12)</f>
        <v>12</v>
      </c>
      <c r="B160" s="2">
        <v>136</v>
      </c>
      <c r="C160" s="3">
        <f>C159*(1+$C$13/12)</f>
        <v>34477.057949672824</v>
      </c>
      <c r="D160" s="32">
        <f>$C$11</f>
        <v>7774.54</v>
      </c>
      <c r="E160" s="33">
        <f>E159*(1+$C$13/12)</f>
        <v>22293.27312639785</v>
      </c>
      <c r="F160" s="33">
        <f t="shared" si="10"/>
        <v>4409.244823274974</v>
      </c>
      <c r="G160" s="33">
        <f>F160+G159*(1+$C$19/12)</f>
        <v>322037.50415966066</v>
      </c>
      <c r="H160" s="34">
        <f>H159*(1+$C$13/12)</f>
        <v>2350708.496568601</v>
      </c>
      <c r="I160" s="53">
        <f t="shared" si="11"/>
        <v>7639.802613847956</v>
      </c>
      <c r="J160" s="42">
        <f t="shared" si="12"/>
        <v>22293.27312639785</v>
      </c>
      <c r="K160" s="42">
        <f t="shared" si="13"/>
        <v>4543.98220942702</v>
      </c>
      <c r="L160" s="42">
        <f t="shared" si="14"/>
        <v>2107281.9343311144</v>
      </c>
      <c r="M160" s="43">
        <f>M159*(1+$C$13/12)+K160</f>
        <v>1244837.1795670334</v>
      </c>
      <c r="N160" s="6"/>
    </row>
    <row r="161" spans="1:14" ht="15">
      <c r="A161" s="2">
        <f>$A$25+INT(B160/12)</f>
        <v>12</v>
      </c>
      <c r="B161" s="2">
        <v>137</v>
      </c>
      <c r="C161" s="3">
        <f>C160*(1+$C$13/12)</f>
        <v>34591.981476171735</v>
      </c>
      <c r="D161" s="32">
        <f>$C$11</f>
        <v>7774.54</v>
      </c>
      <c r="E161" s="33">
        <f>E160*(1+$C$13/12)</f>
        <v>22367.58403681918</v>
      </c>
      <c r="F161" s="33">
        <f t="shared" si="10"/>
        <v>4449.857439352556</v>
      </c>
      <c r="G161" s="33">
        <f>F161+G160*(1+$C$19/12)</f>
        <v>327560.8199462121</v>
      </c>
      <c r="H161" s="34">
        <f>H160*(1+$C$13/12)</f>
        <v>2358544.1915571634</v>
      </c>
      <c r="I161" s="53">
        <f t="shared" si="11"/>
        <v>7665.268622560783</v>
      </c>
      <c r="J161" s="42">
        <f t="shared" si="12"/>
        <v>22367.58403681918</v>
      </c>
      <c r="K161" s="42">
        <f t="shared" si="13"/>
        <v>4559.128816791774</v>
      </c>
      <c r="L161" s="42">
        <f t="shared" si="14"/>
        <v>2129401.745933999</v>
      </c>
      <c r="M161" s="43">
        <f>M160*(1+$C$13/12)+K161</f>
        <v>1253545.7656490488</v>
      </c>
      <c r="N161" s="6"/>
    </row>
    <row r="162" spans="1:14" ht="15">
      <c r="A162" s="2">
        <f>$A$25+INT(B161/12)</f>
        <v>12</v>
      </c>
      <c r="B162" s="2">
        <v>138</v>
      </c>
      <c r="C162" s="3">
        <f>C161*(1+$C$13/12)</f>
        <v>34707.28808109231</v>
      </c>
      <c r="D162" s="32">
        <f>$C$11</f>
        <v>7774.54</v>
      </c>
      <c r="E162" s="33">
        <f>E161*(1+$C$13/12)</f>
        <v>22442.142650275244</v>
      </c>
      <c r="F162" s="33">
        <f t="shared" si="10"/>
        <v>4490.605430817064</v>
      </c>
      <c r="G162" s="33">
        <f>F162+G161*(1+$C$19/12)</f>
        <v>333143.2947768499</v>
      </c>
      <c r="H162" s="34">
        <f>H161*(1+$C$13/12)</f>
        <v>2366406.005529021</v>
      </c>
      <c r="I162" s="53">
        <f t="shared" si="11"/>
        <v>7690.819517969319</v>
      </c>
      <c r="J162" s="42">
        <f t="shared" si="12"/>
        <v>22442.142650275244</v>
      </c>
      <c r="K162" s="42">
        <f t="shared" si="13"/>
        <v>4574.325912847744</v>
      </c>
      <c r="L162" s="42">
        <f t="shared" si="14"/>
        <v>2151721.0863962965</v>
      </c>
      <c r="M162" s="43">
        <f>M161*(1+$C$13/12)+K162</f>
        <v>1262298.5774473934</v>
      </c>
      <c r="N162" s="6"/>
    </row>
    <row r="163" spans="1:14" ht="15">
      <c r="A163" s="2">
        <f>$A$25+INT(B162/12)</f>
        <v>12</v>
      </c>
      <c r="B163" s="2">
        <v>139</v>
      </c>
      <c r="C163" s="3">
        <f>C162*(1+$C$13/12)</f>
        <v>34822.97904136262</v>
      </c>
      <c r="D163" s="32">
        <f>$C$11</f>
        <v>7774.54</v>
      </c>
      <c r="E163" s="33">
        <f>E162*(1+$C$13/12)</f>
        <v>22516.94979244283</v>
      </c>
      <c r="F163" s="33">
        <f t="shared" si="10"/>
        <v>4531.489248919788</v>
      </c>
      <c r="G163" s="33">
        <f>F163+G162*(1+$C$19/12)</f>
        <v>338785.26167502586</v>
      </c>
      <c r="H163" s="34">
        <f>H162*(1+$C$13/12)</f>
        <v>2374294.0255474513</v>
      </c>
      <c r="I163" s="53">
        <f t="shared" si="11"/>
        <v>7716.455583029217</v>
      </c>
      <c r="J163" s="42">
        <f t="shared" si="12"/>
        <v>22516.94979244283</v>
      </c>
      <c r="K163" s="42">
        <f t="shared" si="13"/>
        <v>4589.5736658905735</v>
      </c>
      <c r="L163" s="42">
        <f t="shared" si="14"/>
        <v>2174241.6691154893</v>
      </c>
      <c r="M163" s="43">
        <f>M162*(1+$C$13/12)+K163</f>
        <v>1271095.8130381089</v>
      </c>
      <c r="N163" s="6"/>
    </row>
    <row r="164" spans="1:14" ht="15">
      <c r="A164" s="2">
        <f>$A$25+INT(B163/12)</f>
        <v>12</v>
      </c>
      <c r="B164" s="2">
        <v>140</v>
      </c>
      <c r="C164" s="3">
        <f>C163*(1+$C$13/12)</f>
        <v>34939.05563816716</v>
      </c>
      <c r="D164" s="32">
        <f>$C$11</f>
        <v>7774.54</v>
      </c>
      <c r="E164" s="33">
        <f>E163*(1+$C$13/12)</f>
        <v>22592.006291750975</v>
      </c>
      <c r="F164" s="33">
        <f t="shared" si="10"/>
        <v>4572.509346416187</v>
      </c>
      <c r="G164" s="33">
        <f>F164+G163*(1+$C$19/12)</f>
        <v>344487.05522702547</v>
      </c>
      <c r="H164" s="34">
        <f>H163*(1+$C$13/12)</f>
        <v>2382208.338965943</v>
      </c>
      <c r="I164" s="53">
        <f t="shared" si="11"/>
        <v>7742.177101639316</v>
      </c>
      <c r="J164" s="42">
        <f t="shared" si="12"/>
        <v>22592.006291750975</v>
      </c>
      <c r="K164" s="42">
        <f t="shared" si="13"/>
        <v>4604.8722447768705</v>
      </c>
      <c r="L164" s="42">
        <f t="shared" si="14"/>
        <v>2196965.221936228</v>
      </c>
      <c r="M164" s="43">
        <f>M163*(1+$C$13/12)+K164</f>
        <v>1279937.6713263462</v>
      </c>
      <c r="N164" s="6"/>
    </row>
    <row r="165" spans="1:14" ht="15">
      <c r="A165" s="2">
        <f>$A$25+INT(B164/12)</f>
        <v>12</v>
      </c>
      <c r="B165" s="2">
        <v>141</v>
      </c>
      <c r="C165" s="3">
        <f>C164*(1+$C$13/12)</f>
        <v>35055.519156961054</v>
      </c>
      <c r="D165" s="32">
        <f>$C$11</f>
        <v>7774.54</v>
      </c>
      <c r="E165" s="33">
        <f>E164*(1+$C$13/12)</f>
        <v>22667.312979390146</v>
      </c>
      <c r="F165" s="33">
        <f t="shared" si="10"/>
        <v>4613.666177570907</v>
      </c>
      <c r="G165" s="33">
        <f>F165+G164*(1+$C$19/12)</f>
        <v>350249.0115886865</v>
      </c>
      <c r="H165" s="34">
        <f>H164*(1+$C$13/12)</f>
        <v>2390149.033429163</v>
      </c>
      <c r="I165" s="53">
        <f t="shared" si="11"/>
        <v>7767.9843586447805</v>
      </c>
      <c r="J165" s="42">
        <f t="shared" si="12"/>
        <v>22667.312979390146</v>
      </c>
      <c r="K165" s="42">
        <f t="shared" si="13"/>
        <v>4620.221818926126</v>
      </c>
      <c r="L165" s="42">
        <f t="shared" si="14"/>
        <v>2219893.48727129</v>
      </c>
      <c r="M165" s="43">
        <f>M164*(1+$C$13/12)+K165</f>
        <v>1288824.3520496935</v>
      </c>
      <c r="N165" s="6"/>
    </row>
    <row r="166" spans="1:14" ht="15">
      <c r="A166" s="2">
        <f>$A$25+INT(B165/12)</f>
        <v>12</v>
      </c>
      <c r="B166" s="2">
        <v>142</v>
      </c>
      <c r="C166" s="3">
        <f>C165*(1+$C$13/12)</f>
        <v>35172.37088748426</v>
      </c>
      <c r="D166" s="32">
        <f>$C$11</f>
        <v>7774.54</v>
      </c>
      <c r="E166" s="33">
        <f>E165*(1+$C$13/12)</f>
        <v>22742.870689321448</v>
      </c>
      <c r="F166" s="33">
        <f t="shared" si="10"/>
        <v>4654.960198162815</v>
      </c>
      <c r="G166" s="33">
        <f>F166+G165*(1+$C$19/12)</f>
        <v>356071.46849214495</v>
      </c>
      <c r="H166" s="34">
        <f>H165*(1+$C$13/12)</f>
        <v>2398116.196873927</v>
      </c>
      <c r="I166" s="53">
        <f t="shared" si="11"/>
        <v>7793.877639840263</v>
      </c>
      <c r="J166" s="42">
        <f t="shared" si="12"/>
        <v>22742.870689321448</v>
      </c>
      <c r="K166" s="42">
        <f t="shared" si="13"/>
        <v>4635.622558322553</v>
      </c>
      <c r="L166" s="42">
        <f t="shared" si="14"/>
        <v>2243028.22222354</v>
      </c>
      <c r="M166" s="43">
        <f>M165*(1+$C$13/12)+K166</f>
        <v>1297756.055781515</v>
      </c>
      <c r="N166" s="6"/>
    </row>
    <row r="167" spans="1:14" ht="15">
      <c r="A167" s="2">
        <f>$A$25+INT(B166/12)</f>
        <v>12</v>
      </c>
      <c r="B167" s="2">
        <v>143</v>
      </c>
      <c r="C167" s="3">
        <f>C166*(1+$C$13/12)</f>
        <v>35289.61212377588</v>
      </c>
      <c r="D167" s="32">
        <f>$C$11</f>
        <v>7774.54</v>
      </c>
      <c r="E167" s="33">
        <f>E166*(1+$C$13/12)</f>
        <v>22818.680258285855</v>
      </c>
      <c r="F167" s="33">
        <f t="shared" si="10"/>
        <v>4696.391865490023</v>
      </c>
      <c r="G167" s="33">
        <f>F167+G166*(1+$C$19/12)</f>
        <v>361954.7652526088</v>
      </c>
      <c r="H167" s="34">
        <f>H166*(1+$C$13/12)</f>
        <v>2406109.9175301734</v>
      </c>
      <c r="I167" s="53">
        <f t="shared" si="11"/>
        <v>7819.857231973065</v>
      </c>
      <c r="J167" s="42">
        <f t="shared" si="12"/>
        <v>22818.680258285855</v>
      </c>
      <c r="K167" s="42">
        <f t="shared" si="13"/>
        <v>4651.074633516957</v>
      </c>
      <c r="L167" s="42">
        <f t="shared" si="14"/>
        <v>2266371.1987089193</v>
      </c>
      <c r="M167" s="43">
        <f>M166*(1+$C$13/12)+K167</f>
        <v>1306732.983934304</v>
      </c>
      <c r="N167" s="6"/>
    </row>
    <row r="168" spans="1:14" ht="15">
      <c r="A168" s="2">
        <f>$A$25+INT(B167/12)</f>
        <v>12</v>
      </c>
      <c r="B168" s="2">
        <v>144</v>
      </c>
      <c r="C168" s="3">
        <f>C167*(1+$C$13/12)</f>
        <v>35407.244164188465</v>
      </c>
      <c r="D168" s="32">
        <f>$C$11</f>
        <v>7774.54</v>
      </c>
      <c r="E168" s="33">
        <f>E167*(1+$C$13/12)</f>
        <v>22894.742525813475</v>
      </c>
      <c r="F168" s="33">
        <f t="shared" si="10"/>
        <v>4737.961638374989</v>
      </c>
      <c r="G168" s="33">
        <f>F168+G167*(1+$C$19/12)</f>
        <v>367899.2427751592</v>
      </c>
      <c r="H168" s="34">
        <f>H167*(1+$C$13/12)</f>
        <v>2414130.2839219407</v>
      </c>
      <c r="I168" s="53">
        <f t="shared" si="11"/>
        <v>7845.9234227463085</v>
      </c>
      <c r="J168" s="42">
        <f t="shared" si="12"/>
        <v>22894.742525813475</v>
      </c>
      <c r="K168" s="42">
        <f t="shared" si="13"/>
        <v>4666.5782156286805</v>
      </c>
      <c r="L168" s="42">
        <f t="shared" si="14"/>
        <v>2289924.203580456</v>
      </c>
      <c r="M168" s="43">
        <f>M167*(1+$C$13/12)+K168</f>
        <v>1315755.338763047</v>
      </c>
      <c r="N168" s="6"/>
    </row>
    <row r="169" spans="1:14" ht="15">
      <c r="A169" s="2">
        <f>$A$25+INT(B168/12)</f>
        <v>13</v>
      </c>
      <c r="B169" s="2">
        <v>145</v>
      </c>
      <c r="C169" s="3">
        <f>C168*(1+$C$13/12)</f>
        <v>35525.26831140243</v>
      </c>
      <c r="D169" s="32">
        <f>$C$11</f>
        <v>7774.54</v>
      </c>
      <c r="E169" s="33">
        <f>E168*(1+$C$13/12)</f>
        <v>22971.058334232854</v>
      </c>
      <c r="F169" s="33">
        <f t="shared" si="10"/>
        <v>4779.6699771695785</v>
      </c>
      <c r="G169" s="33">
        <f>F169+G168*(1+$C$19/12)</f>
        <v>373905.2435615793</v>
      </c>
      <c r="H169" s="34">
        <f>H168*(1+$C$13/12)</f>
        <v>2422177.3848683476</v>
      </c>
      <c r="I169" s="53">
        <f t="shared" si="11"/>
        <v>7872.07650082213</v>
      </c>
      <c r="J169" s="42">
        <f t="shared" si="12"/>
        <v>22971.058334232854</v>
      </c>
      <c r="K169" s="42">
        <f t="shared" si="13"/>
        <v>4682.1334763474515</v>
      </c>
      <c r="L169" s="42">
        <f t="shared" si="14"/>
        <v>2313689.0387533074</v>
      </c>
      <c r="M169" s="43">
        <f>M168*(1+$C$13/12)+K169</f>
        <v>1324823.3233686048</v>
      </c>
      <c r="N169" s="6"/>
    </row>
    <row r="170" spans="1:14" ht="15">
      <c r="A170" s="2">
        <f>$A$25+INT(B169/12)</f>
        <v>13</v>
      </c>
      <c r="B170" s="2">
        <v>146</v>
      </c>
      <c r="C170" s="3">
        <f>C169*(1+$C$13/12)</f>
        <v>35643.685872440445</v>
      </c>
      <c r="D170" s="32">
        <f>$C$11</f>
        <v>7774.54</v>
      </c>
      <c r="E170" s="33">
        <f>E169*(1+$C$13/12)</f>
        <v>23047.6285286803</v>
      </c>
      <c r="F170" s="33">
        <f t="shared" si="10"/>
        <v>4821.517343760144</v>
      </c>
      <c r="G170" s="33">
        <f>F170+G169*(1+$C$19/12)</f>
        <v>379973.1117172114</v>
      </c>
      <c r="H170" s="34">
        <f>H169*(1+$C$13/12)</f>
        <v>2430251.3094845754</v>
      </c>
      <c r="I170" s="53">
        <f t="shared" si="11"/>
        <v>7898.316755824871</v>
      </c>
      <c r="J170" s="42">
        <f t="shared" si="12"/>
        <v>23047.6285286803</v>
      </c>
      <c r="K170" s="42">
        <f t="shared" si="13"/>
        <v>4697.740587935274</v>
      </c>
      <c r="L170" s="42">
        <f t="shared" si="14"/>
        <v>2337667.5213308535</v>
      </c>
      <c r="M170" s="43">
        <f>M169*(1+$C$13/12)+K170</f>
        <v>1333937.1417011023</v>
      </c>
      <c r="N170" s="6"/>
    </row>
    <row r="171" spans="1:14" ht="15">
      <c r="A171" s="2">
        <f>$A$25+INT(B170/12)</f>
        <v>13</v>
      </c>
      <c r="B171" s="2">
        <v>147</v>
      </c>
      <c r="C171" s="3">
        <f>C170*(1+$C$13/12)</f>
        <v>35762.49815868191</v>
      </c>
      <c r="D171" s="32">
        <f>$C$11</f>
        <v>7774.54</v>
      </c>
      <c r="E171" s="33">
        <f>E170*(1+$C$13/12)</f>
        <v>23124.453957109235</v>
      </c>
      <c r="F171" s="33">
        <f t="shared" si="10"/>
        <v>4863.504201572676</v>
      </c>
      <c r="G171" s="33">
        <f>F171+G170*(1+$C$19/12)</f>
        <v>386103.19295784144</v>
      </c>
      <c r="H171" s="34">
        <f>H170*(1+$C$13/12)</f>
        <v>2438352.1471828576</v>
      </c>
      <c r="I171" s="53">
        <f t="shared" si="11"/>
        <v>7924.644478344288</v>
      </c>
      <c r="J171" s="42">
        <f t="shared" si="12"/>
        <v>23124.453957109235</v>
      </c>
      <c r="K171" s="42">
        <f t="shared" si="13"/>
        <v>4713.399723228391</v>
      </c>
      <c r="L171" s="42">
        <f t="shared" si="14"/>
        <v>2361861.483731839</v>
      </c>
      <c r="M171" s="43">
        <f>M170*(1+$C$13/12)+K171</f>
        <v>1343096.9985633343</v>
      </c>
      <c r="N171" s="6"/>
    </row>
    <row r="172" spans="1:14" ht="15">
      <c r="A172" s="2">
        <f>$A$25+INT(B171/12)</f>
        <v>13</v>
      </c>
      <c r="B172" s="2">
        <v>148</v>
      </c>
      <c r="C172" s="3">
        <f>C171*(1+$C$13/12)</f>
        <v>35881.70648587752</v>
      </c>
      <c r="D172" s="32">
        <f>$C$11</f>
        <v>7774.54</v>
      </c>
      <c r="E172" s="33">
        <f>E171*(1+$C$13/12)</f>
        <v>23201.5354702996</v>
      </c>
      <c r="F172" s="33">
        <f t="shared" si="10"/>
        <v>4905.631015577917</v>
      </c>
      <c r="G172" s="33">
        <f>F172+G171*(1+$C$19/12)</f>
        <v>392295.83461661224</v>
      </c>
      <c r="H172" s="34">
        <f>H171*(1+$C$13/12)</f>
        <v>2446479.9876734675</v>
      </c>
      <c r="I172" s="53">
        <f t="shared" si="11"/>
        <v>7951.059959938769</v>
      </c>
      <c r="J172" s="42">
        <f t="shared" si="12"/>
        <v>23201.5354702996</v>
      </c>
      <c r="K172" s="42">
        <f t="shared" si="13"/>
        <v>4729.11105563915</v>
      </c>
      <c r="L172" s="42">
        <f t="shared" si="14"/>
        <v>2386272.7738185767</v>
      </c>
      <c r="M172" s="43">
        <f>M171*(1+$C$13/12)+K172</f>
        <v>1352303.0996141846</v>
      </c>
      <c r="N172" s="6"/>
    </row>
    <row r="173" spans="1:14" ht="15">
      <c r="A173" s="2">
        <f>$A$25+INT(B172/12)</f>
        <v>13</v>
      </c>
      <c r="B173" s="2">
        <v>149</v>
      </c>
      <c r="C173" s="3">
        <f>C172*(1+$C$13/12)</f>
        <v>36001.31217416378</v>
      </c>
      <c r="D173" s="32">
        <f>$C$11</f>
        <v>7774.54</v>
      </c>
      <c r="E173" s="33">
        <f>E172*(1+$C$13/12)</f>
        <v>23278.873921867267</v>
      </c>
      <c r="F173" s="33">
        <f t="shared" si="10"/>
        <v>4947.8982522965125</v>
      </c>
      <c r="G173" s="33">
        <f>F173+G172*(1+$C$19/12)</f>
        <v>398551.38565096416</v>
      </c>
      <c r="H173" s="34">
        <f>H172*(1+$C$13/12)</f>
        <v>2454634.9209657125</v>
      </c>
      <c r="I173" s="53">
        <f t="shared" si="11"/>
        <v>7977.563493138566</v>
      </c>
      <c r="J173" s="42">
        <f t="shared" si="12"/>
        <v>23278.873921867267</v>
      </c>
      <c r="K173" s="42">
        <f t="shared" si="13"/>
        <v>4744.874759157949</v>
      </c>
      <c r="L173" s="42">
        <f t="shared" si="14"/>
        <v>2410903.2550262227</v>
      </c>
      <c r="M173" s="43">
        <f>M172*(1+$C$13/12)+K173</f>
        <v>1361555.6513720565</v>
      </c>
      <c r="N173" s="6"/>
    </row>
    <row r="174" spans="1:14" ht="15">
      <c r="A174" s="2">
        <f>$A$25+INT(B173/12)</f>
        <v>13</v>
      </c>
      <c r="B174" s="2">
        <v>150</v>
      </c>
      <c r="C174" s="3">
        <f>C173*(1+$C$13/12)</f>
        <v>36121.316548077666</v>
      </c>
      <c r="D174" s="32">
        <f>$C$11</f>
        <v>7774.54</v>
      </c>
      <c r="E174" s="33">
        <f>E173*(1+$C$13/12)</f>
        <v>23356.470168273492</v>
      </c>
      <c r="F174" s="33">
        <f t="shared" si="10"/>
        <v>4990.306379804173</v>
      </c>
      <c r="G174" s="33">
        <f>F174+G173*(1+$C$19/12)</f>
        <v>404870.1966496049</v>
      </c>
      <c r="H174" s="34">
        <f>H173*(1+$C$13/12)</f>
        <v>2462817.037368932</v>
      </c>
      <c r="I174" s="53">
        <f t="shared" si="11"/>
        <v>8004.155371449028</v>
      </c>
      <c r="J174" s="42">
        <f t="shared" si="12"/>
        <v>23356.470168273492</v>
      </c>
      <c r="K174" s="42">
        <f t="shared" si="13"/>
        <v>4760.691008355145</v>
      </c>
      <c r="L174" s="42">
        <f t="shared" si="14"/>
        <v>2435754.8064931296</v>
      </c>
      <c r="M174" s="43">
        <f>M173*(1+$C$13/12)+K174</f>
        <v>1370854.8612183186</v>
      </c>
      <c r="N174" s="6"/>
    </row>
    <row r="175" spans="1:14" ht="15">
      <c r="A175" s="2">
        <f>$A$25+INT(B174/12)</f>
        <v>13</v>
      </c>
      <c r="B175" s="2">
        <v>151</v>
      </c>
      <c r="C175" s="3">
        <f>C174*(1+$C$13/12)</f>
        <v>36241.72093657126</v>
      </c>
      <c r="D175" s="32">
        <f>$C$11</f>
        <v>7774.54</v>
      </c>
      <c r="E175" s="33">
        <f>E174*(1+$C$13/12)</f>
        <v>23434.325068834405</v>
      </c>
      <c r="F175" s="33">
        <f t="shared" si="10"/>
        <v>5032.855867736856</v>
      </c>
      <c r="G175" s="33">
        <f>F175+G174*(1+$C$19/12)</f>
        <v>411252.6198395071</v>
      </c>
      <c r="H175" s="34">
        <f>H174*(1+$C$13/12)</f>
        <v>2471026.427493495</v>
      </c>
      <c r="I175" s="53">
        <f t="shared" si="11"/>
        <v>8030.835889353859</v>
      </c>
      <c r="J175" s="42">
        <f t="shared" si="12"/>
        <v>23434.325068834405</v>
      </c>
      <c r="K175" s="42">
        <f t="shared" si="13"/>
        <v>4776.559978382997</v>
      </c>
      <c r="L175" s="42">
        <f t="shared" si="14"/>
        <v>2460829.3231922886</v>
      </c>
      <c r="M175" s="43">
        <f>M174*(1+$C$13/12)+K175</f>
        <v>1380200.9374007627</v>
      </c>
      <c r="N175" s="6"/>
    </row>
    <row r="176" spans="1:14" ht="15">
      <c r="A176" s="2">
        <f>$A$25+INT(B175/12)</f>
        <v>13</v>
      </c>
      <c r="B176" s="2">
        <v>152</v>
      </c>
      <c r="C176" s="3">
        <f>C175*(1+$C$13/12)</f>
        <v>36362.5266730265</v>
      </c>
      <c r="D176" s="32">
        <f>$C$11</f>
        <v>7774.54</v>
      </c>
      <c r="E176" s="33">
        <f>E175*(1+$C$13/12)</f>
        <v>23512.439485730523</v>
      </c>
      <c r="F176" s="33">
        <f t="shared" si="10"/>
        <v>5075.547187295975</v>
      </c>
      <c r="G176" s="33">
        <f>F176+G175*(1+$C$19/12)</f>
        <v>417699.0090929348</v>
      </c>
      <c r="H176" s="34">
        <f>H175*(1+$C$13/12)</f>
        <v>2479263.182251807</v>
      </c>
      <c r="I176" s="53">
        <f t="shared" si="11"/>
        <v>8057.605342318372</v>
      </c>
      <c r="J176" s="42">
        <f t="shared" si="12"/>
        <v>23512.439485730523</v>
      </c>
      <c r="K176" s="42">
        <f t="shared" si="13"/>
        <v>4792.481844977603</v>
      </c>
      <c r="L176" s="42">
        <f t="shared" si="14"/>
        <v>2486128.7160638683</v>
      </c>
      <c r="M176" s="43">
        <f>M175*(1+$C$13/12)+K176</f>
        <v>1389594.0890370763</v>
      </c>
      <c r="N176" s="6"/>
    </row>
    <row r="177" spans="1:14" ht="15">
      <c r="A177" s="2">
        <f>$A$25+INT(B176/12)</f>
        <v>13</v>
      </c>
      <c r="B177" s="2">
        <v>153</v>
      </c>
      <c r="C177" s="3">
        <f>C176*(1+$C$13/12)</f>
        <v>36483.73509526993</v>
      </c>
      <c r="D177" s="32">
        <f>$C$11</f>
        <v>7774.54</v>
      </c>
      <c r="E177" s="33">
        <f>E176*(1+$C$13/12)</f>
        <v>23590.814284016295</v>
      </c>
      <c r="F177" s="33">
        <f t="shared" si="10"/>
        <v>5118.380811253632</v>
      </c>
      <c r="G177" s="33">
        <f>F177+G176*(1+$C$19/12)</f>
        <v>424209.7199344982</v>
      </c>
      <c r="H177" s="34">
        <f>H176*(1+$C$13/12)</f>
        <v>2487527.392859313</v>
      </c>
      <c r="I177" s="53">
        <f t="shared" si="11"/>
        <v>8084.464026792767</v>
      </c>
      <c r="J177" s="42">
        <f t="shared" si="12"/>
        <v>23590.814284016295</v>
      </c>
      <c r="K177" s="42">
        <f t="shared" si="13"/>
        <v>4808.456784460865</v>
      </c>
      <c r="L177" s="42">
        <f t="shared" si="14"/>
        <v>2511654.912148861</v>
      </c>
      <c r="M177" s="43">
        <f>M176*(1+$C$13/12)+K177</f>
        <v>1399034.5261183276</v>
      </c>
      <c r="N177" s="6"/>
    </row>
    <row r="178" spans="1:14" ht="15">
      <c r="A178" s="2">
        <f>$A$25+INT(B177/12)</f>
        <v>13</v>
      </c>
      <c r="B178" s="2">
        <v>154</v>
      </c>
      <c r="C178" s="3">
        <f>C177*(1+$C$13/12)</f>
        <v>36605.347545587494</v>
      </c>
      <c r="D178" s="32">
        <f>$C$11</f>
        <v>7774.54</v>
      </c>
      <c r="E178" s="33">
        <f>E177*(1+$C$13/12)</f>
        <v>23669.450331629683</v>
      </c>
      <c r="F178" s="33">
        <f t="shared" si="10"/>
        <v>5161.35721395781</v>
      </c>
      <c r="G178" s="33">
        <f>F178+G177*(1+$C$19/12)</f>
        <v>430785.1095482377</v>
      </c>
      <c r="H178" s="34">
        <f>H177*(1+$C$13/12)</f>
        <v>2495819.1508355113</v>
      </c>
      <c r="I178" s="53">
        <f t="shared" si="11"/>
        <v>8111.41224021541</v>
      </c>
      <c r="J178" s="42">
        <f t="shared" si="12"/>
        <v>23669.450331629683</v>
      </c>
      <c r="K178" s="42">
        <f t="shared" si="13"/>
        <v>4824.484973742401</v>
      </c>
      <c r="L178" s="42">
        <f t="shared" si="14"/>
        <v>2537409.854723844</v>
      </c>
      <c r="M178" s="43">
        <f>M177*(1+$C$13/12)+K178</f>
        <v>1408522.4595124645</v>
      </c>
      <c r="N178" s="6"/>
    </row>
    <row r="179" spans="1:14" ht="15">
      <c r="A179" s="2">
        <f>$A$25+INT(B178/12)</f>
        <v>13</v>
      </c>
      <c r="B179" s="2">
        <v>155</v>
      </c>
      <c r="C179" s="3">
        <f>C178*(1+$C$13/12)</f>
        <v>36727.365370739455</v>
      </c>
      <c r="D179" s="32">
        <f>$C$11</f>
        <v>7774.54</v>
      </c>
      <c r="E179" s="33">
        <f>E178*(1+$C$13/12)</f>
        <v>23748.348499401785</v>
      </c>
      <c r="F179" s="33">
        <f t="shared" si="10"/>
        <v>5204.476871337669</v>
      </c>
      <c r="G179" s="33">
        <f>F179+G178*(1+$C$19/12)</f>
        <v>437425.5367847362</v>
      </c>
      <c r="H179" s="34">
        <f>H178*(1+$C$13/12)</f>
        <v>2504138.548004963</v>
      </c>
      <c r="I179" s="53">
        <f t="shared" si="11"/>
        <v>8138.450281016128</v>
      </c>
      <c r="J179" s="42">
        <f t="shared" si="12"/>
        <v>23748.348499401785</v>
      </c>
      <c r="K179" s="42">
        <f t="shared" si="13"/>
        <v>4840.566590321541</v>
      </c>
      <c r="L179" s="42">
        <f t="shared" si="14"/>
        <v>2563395.5034368644</v>
      </c>
      <c r="M179" s="43">
        <f>M178*(1+$C$13/12)+K179</f>
        <v>1418058.1009678277</v>
      </c>
      <c r="N179" s="6"/>
    </row>
    <row r="180" spans="1:14" ht="15">
      <c r="A180" s="2">
        <f>$A$25+INT(B179/12)</f>
        <v>13</v>
      </c>
      <c r="B180" s="2">
        <v>156</v>
      </c>
      <c r="C180" s="3">
        <f>C179*(1+$C$13/12)</f>
        <v>36849.78992197526</v>
      </c>
      <c r="D180" s="32">
        <f>$C$11</f>
        <v>7774.54</v>
      </c>
      <c r="E180" s="33">
        <f>E179*(1+$C$13/12)</f>
        <v>23827.50966106646</v>
      </c>
      <c r="F180" s="33">
        <f t="shared" si="10"/>
        <v>5247.7402609087985</v>
      </c>
      <c r="G180" s="33">
        <f>F180+G179*(1+$C$19/12)</f>
        <v>444131.3621682608</v>
      </c>
      <c r="H180" s="34">
        <f>H179*(1+$C$13/12)</f>
        <v>2512485.676498313</v>
      </c>
      <c r="I180" s="53">
        <f t="shared" si="11"/>
        <v>8165.578448619516</v>
      </c>
      <c r="J180" s="42">
        <f t="shared" si="12"/>
        <v>23827.50966106646</v>
      </c>
      <c r="K180" s="42">
        <f t="shared" si="13"/>
        <v>4856.701812289284</v>
      </c>
      <c r="L180" s="42">
        <f t="shared" si="14"/>
        <v>2589613.8344444605</v>
      </c>
      <c r="M180" s="43">
        <f>M179*(1+$C$13/12)+K180</f>
        <v>1427641.6631166765</v>
      </c>
      <c r="N180" s="6"/>
    </row>
    <row r="181" spans="1:14" ht="15">
      <c r="A181" s="2">
        <f>$A$25+INT(B180/12)</f>
        <v>14</v>
      </c>
      <c r="B181" s="2">
        <v>157</v>
      </c>
      <c r="C181" s="3">
        <f>C180*(1+$C$13/12)</f>
        <v>36972.62255504851</v>
      </c>
      <c r="D181" s="32">
        <f>$C$11</f>
        <v>7774.54</v>
      </c>
      <c r="E181" s="33">
        <f>E180*(1+$C$13/12)</f>
        <v>23906.934693270014</v>
      </c>
      <c r="F181" s="33">
        <f t="shared" si="10"/>
        <v>5291.147861778496</v>
      </c>
      <c r="G181" s="33">
        <f>F181+G180*(1+$C$19/12)</f>
        <v>450902.9479039335</v>
      </c>
      <c r="H181" s="34">
        <f>H180*(1+$C$13/12)</f>
        <v>2520860.6287533077</v>
      </c>
      <c r="I181" s="53">
        <f t="shared" si="11"/>
        <v>8192.797043448249</v>
      </c>
      <c r="J181" s="42">
        <f t="shared" si="12"/>
        <v>23906.934693270014</v>
      </c>
      <c r="K181" s="42">
        <f t="shared" si="13"/>
        <v>4872.890818330248</v>
      </c>
      <c r="L181" s="42">
        <f t="shared" si="14"/>
        <v>2616066.840549828</v>
      </c>
      <c r="M181" s="43">
        <f>M180*(1+$C$13/12)+K181</f>
        <v>1437273.359478729</v>
      </c>
      <c r="N181" s="6"/>
    </row>
    <row r="182" spans="1:14" ht="15">
      <c r="A182" s="2">
        <f>$A$25+INT(B181/12)</f>
        <v>14</v>
      </c>
      <c r="B182" s="2">
        <v>158</v>
      </c>
      <c r="C182" s="3">
        <f>C181*(1+$C$13/12)</f>
        <v>37095.864630232005</v>
      </c>
      <c r="D182" s="32">
        <f>$C$11</f>
        <v>7774.54</v>
      </c>
      <c r="E182" s="33">
        <f>E181*(1+$C$13/12)</f>
        <v>23986.624475580917</v>
      </c>
      <c r="F182" s="33">
        <f t="shared" si="10"/>
        <v>5334.700154651087</v>
      </c>
      <c r="G182" s="33">
        <f>F182+G181*(1+$C$19/12)</f>
        <v>457740.6578849311</v>
      </c>
      <c r="H182" s="34">
        <f>H181*(1+$C$13/12)</f>
        <v>2529263.497515819</v>
      </c>
      <c r="I182" s="53">
        <f t="shared" si="11"/>
        <v>8220.10636692641</v>
      </c>
      <c r="J182" s="42">
        <f t="shared" si="12"/>
        <v>23986.624475580917</v>
      </c>
      <c r="K182" s="42">
        <f t="shared" si="13"/>
        <v>4889.133787724677</v>
      </c>
      <c r="L182" s="42">
        <f t="shared" si="14"/>
        <v>2642756.5313421343</v>
      </c>
      <c r="M182" s="43">
        <f>M181*(1+$C$13/12)+K182</f>
        <v>1446953.4044647163</v>
      </c>
      <c r="N182" s="6"/>
    </row>
    <row r="183" spans="1:14" ht="15">
      <c r="A183" s="2">
        <f>$A$25+INT(B182/12)</f>
        <v>14</v>
      </c>
      <c r="B183" s="2">
        <v>159</v>
      </c>
      <c r="C183" s="3">
        <f>C182*(1+$C$13/12)</f>
        <v>37219.51751233278</v>
      </c>
      <c r="D183" s="32">
        <f>$C$11</f>
        <v>7774.54</v>
      </c>
      <c r="E183" s="33">
        <f>E182*(1+$C$13/12)</f>
        <v>24066.57989049952</v>
      </c>
      <c r="F183" s="33">
        <f t="shared" si="10"/>
        <v>5378.397621833257</v>
      </c>
      <c r="G183" s="33">
        <f>F183+G182*(1+$C$19/12)</f>
        <v>464644.85769971414</v>
      </c>
      <c r="H183" s="34">
        <f>H182*(1+$C$13/12)</f>
        <v>2537694.375840872</v>
      </c>
      <c r="I183" s="53">
        <f t="shared" si="11"/>
        <v>8247.506721482832</v>
      </c>
      <c r="J183" s="42">
        <f t="shared" si="12"/>
        <v>24066.57989049952</v>
      </c>
      <c r="K183" s="42">
        <f t="shared" si="13"/>
        <v>4905.430900350428</v>
      </c>
      <c r="L183" s="42">
        <f t="shared" si="14"/>
        <v>2669684.933337002</v>
      </c>
      <c r="M183" s="43">
        <f>M182*(1+$C$13/12)+K183</f>
        <v>1456682.0133799494</v>
      </c>
      <c r="N183" s="6"/>
    </row>
    <row r="184" spans="1:14" ht="15">
      <c r="A184" s="2">
        <f>$A$25+INT(B183/12)</f>
        <v>14</v>
      </c>
      <c r="B184" s="2">
        <v>160</v>
      </c>
      <c r="C184" s="3">
        <f>C183*(1+$C$13/12)</f>
        <v>37343.58257070722</v>
      </c>
      <c r="D184" s="32">
        <f>$C$11</f>
        <v>7774.54</v>
      </c>
      <c r="E184" s="33">
        <f>E183*(1+$C$13/12)</f>
        <v>24146.801823467853</v>
      </c>
      <c r="F184" s="33">
        <f t="shared" si="10"/>
        <v>5422.240747239368</v>
      </c>
      <c r="G184" s="33">
        <f>F184+G183*(1+$C$19/12)</f>
        <v>471615.91463928594</v>
      </c>
      <c r="H184" s="34">
        <f>H183*(1+$C$13/12)</f>
        <v>2546153.357093675</v>
      </c>
      <c r="I184" s="53">
        <f t="shared" si="11"/>
        <v>8274.998410554443</v>
      </c>
      <c r="J184" s="42">
        <f t="shared" si="12"/>
        <v>24146.801823467853</v>
      </c>
      <c r="K184" s="42">
        <f t="shared" si="13"/>
        <v>4921.782336684926</v>
      </c>
      <c r="L184" s="42">
        <f t="shared" si="14"/>
        <v>2696854.090118162</v>
      </c>
      <c r="M184" s="43">
        <f>M183*(1+$C$13/12)+K184</f>
        <v>1466459.4024279008</v>
      </c>
      <c r="N184" s="6"/>
    </row>
    <row r="185" spans="1:14" ht="15">
      <c r="A185" s="2">
        <f>$A$25+INT(B184/12)</f>
        <v>14</v>
      </c>
      <c r="B185" s="2">
        <v>161</v>
      </c>
      <c r="C185" s="3">
        <f>C184*(1+$C$13/12)</f>
        <v>37468.06117927625</v>
      </c>
      <c r="D185" s="32">
        <f>$C$11</f>
        <v>7774.54</v>
      </c>
      <c r="E185" s="33">
        <f>E184*(1+$C$13/12)</f>
        <v>24227.291162879414</v>
      </c>
      <c r="F185" s="33">
        <f t="shared" si="10"/>
        <v>5466.230016396836</v>
      </c>
      <c r="G185" s="33">
        <f>F185+G184*(1+$C$19/12)</f>
        <v>478654.19770448044</v>
      </c>
      <c r="H185" s="34">
        <f>H184*(1+$C$13/12)</f>
        <v>2554640.534950654</v>
      </c>
      <c r="I185" s="53">
        <f t="shared" si="11"/>
        <v>8302.581738589624</v>
      </c>
      <c r="J185" s="42">
        <f t="shared" si="12"/>
        <v>24227.291162879414</v>
      </c>
      <c r="K185" s="42">
        <f t="shared" si="13"/>
        <v>4938.188277807214</v>
      </c>
      <c r="L185" s="42">
        <f t="shared" si="14"/>
        <v>2724266.0624802867</v>
      </c>
      <c r="M185" s="43">
        <f>M184*(1+$C$13/12)+K185</f>
        <v>1476285.7887138012</v>
      </c>
      <c r="N185" s="6"/>
    </row>
    <row r="186" spans="1:14" ht="15">
      <c r="A186" s="2">
        <f>$A$25+INT(B185/12)</f>
        <v>14</v>
      </c>
      <c r="B186" s="2">
        <v>162</v>
      </c>
      <c r="C186" s="3">
        <f>C185*(1+$C$13/12)</f>
        <v>37592.95471654051</v>
      </c>
      <c r="D186" s="32">
        <f>$C$11</f>
        <v>7774.54</v>
      </c>
      <c r="E186" s="33">
        <f>E185*(1+$C$13/12)</f>
        <v>24308.048800089015</v>
      </c>
      <c r="F186" s="33">
        <f t="shared" si="10"/>
        <v>5510.365916451494</v>
      </c>
      <c r="G186" s="33">
        <f>F186+G185*(1+$C$19/12)</f>
        <v>485760.0776132802</v>
      </c>
      <c r="H186" s="34">
        <f>H185*(1+$C$13/12)</f>
        <v>2563156.0034004897</v>
      </c>
      <c r="I186" s="53">
        <f t="shared" si="11"/>
        <v>8330.25701105159</v>
      </c>
      <c r="J186" s="42">
        <f t="shared" si="12"/>
        <v>24308.048800089015</v>
      </c>
      <c r="K186" s="42">
        <f t="shared" si="13"/>
        <v>4954.648905399907</v>
      </c>
      <c r="L186" s="42">
        <f t="shared" si="14"/>
        <v>2751922.928573022</v>
      </c>
      <c r="M186" s="43">
        <f>M185*(1+$C$13/12)+K186</f>
        <v>1486161.3902482472</v>
      </c>
      <c r="N186" s="6"/>
    </row>
    <row r="187" spans="1:14" ht="15">
      <c r="A187" s="2">
        <f>$A$25+INT(B186/12)</f>
        <v>14</v>
      </c>
      <c r="B187" s="2">
        <v>163</v>
      </c>
      <c r="C187" s="3">
        <f>C186*(1+$C$13/12)</f>
        <v>37718.264565595644</v>
      </c>
      <c r="D187" s="32">
        <f>$C$11</f>
        <v>7774.54</v>
      </c>
      <c r="E187" s="33">
        <f>E186*(1+$C$13/12)</f>
        <v>24389.075629422645</v>
      </c>
      <c r="F187" s="33">
        <f t="shared" si="10"/>
        <v>5554.648936172998</v>
      </c>
      <c r="G187" s="33">
        <f>F187+G186*(1+$C$19/12)</f>
        <v>492933.92680816416</v>
      </c>
      <c r="H187" s="34">
        <f>H186*(1+$C$13/12)</f>
        <v>2571699.8567451583</v>
      </c>
      <c r="I187" s="53">
        <f t="shared" si="11"/>
        <v>8358.024534421762</v>
      </c>
      <c r="J187" s="42">
        <f t="shared" si="12"/>
        <v>24389.075629422645</v>
      </c>
      <c r="K187" s="42">
        <f t="shared" si="13"/>
        <v>4971.164401751237</v>
      </c>
      <c r="L187" s="42">
        <f t="shared" si="14"/>
        <v>2779826.784046215</v>
      </c>
      <c r="M187" s="43">
        <f>M186*(1+$C$13/12)+K187</f>
        <v>1496086.4259508261</v>
      </c>
      <c r="N187" s="6"/>
    </row>
    <row r="188" spans="1:14" ht="15">
      <c r="A188" s="2">
        <f>$A$25+INT(B187/12)</f>
        <v>14</v>
      </c>
      <c r="B188" s="2">
        <v>164</v>
      </c>
      <c r="C188" s="3">
        <f>C187*(1+$C$13/12)</f>
        <v>37843.99211414763</v>
      </c>
      <c r="D188" s="32">
        <f>$C$11</f>
        <v>7774.54</v>
      </c>
      <c r="E188" s="33">
        <f>E187*(1+$C$13/12)</f>
        <v>24470.372548187388</v>
      </c>
      <c r="F188" s="33">
        <f t="shared" si="10"/>
        <v>5599.079565960241</v>
      </c>
      <c r="G188" s="33">
        <f>F188+G187*(1+$C$19/12)</f>
        <v>500176.11946348497</v>
      </c>
      <c r="H188" s="34">
        <f>H187*(1+$C$13/12)</f>
        <v>2580272.1896009757</v>
      </c>
      <c r="I188" s="53">
        <f t="shared" si="11"/>
        <v>8385.884616203168</v>
      </c>
      <c r="J188" s="42">
        <f t="shared" si="12"/>
        <v>24470.372548187388</v>
      </c>
      <c r="K188" s="42">
        <f t="shared" si="13"/>
        <v>4987.734949757072</v>
      </c>
      <c r="L188" s="42">
        <f t="shared" si="14"/>
        <v>2807979.742196357</v>
      </c>
      <c r="M188" s="43">
        <f>M187*(1+$C$13/12)+K188</f>
        <v>1506061.1156537528</v>
      </c>
      <c r="N188" s="6"/>
    </row>
    <row r="189" spans="1:14" ht="15">
      <c r="A189" s="2">
        <f>$A$25+INT(B188/12)</f>
        <v>14</v>
      </c>
      <c r="B189" s="2">
        <v>165</v>
      </c>
      <c r="C189" s="3">
        <f>C188*(1+$C$13/12)</f>
        <v>37970.138754528125</v>
      </c>
      <c r="D189" s="32">
        <f>$C$11</f>
        <v>7774.54</v>
      </c>
      <c r="E189" s="33">
        <f>E188*(1+$C$13/12)</f>
        <v>24551.940456681346</v>
      </c>
      <c r="F189" s="33">
        <f t="shared" si="10"/>
        <v>5643.658297846778</v>
      </c>
      <c r="G189" s="33">
        <f>F189+G188*(1+$C$19/12)</f>
        <v>507487.03149287676</v>
      </c>
      <c r="H189" s="34">
        <f>H188*(1+$C$13/12)</f>
        <v>2588873.096899646</v>
      </c>
      <c r="I189" s="53">
        <f t="shared" si="11"/>
        <v>8413.837564923846</v>
      </c>
      <c r="J189" s="42">
        <f t="shared" si="12"/>
        <v>24551.940456681346</v>
      </c>
      <c r="K189" s="42">
        <f t="shared" si="13"/>
        <v>5004.360732922934</v>
      </c>
      <c r="L189" s="42">
        <f t="shared" si="14"/>
        <v>2836383.9341142494</v>
      </c>
      <c r="M189" s="43">
        <f>M188*(1+$C$13/12)+K189</f>
        <v>1516085.6801055218</v>
      </c>
      <c r="N189" s="6"/>
    </row>
    <row r="190" spans="1:14" ht="15">
      <c r="A190" s="2">
        <f>$A$25+INT(B189/12)</f>
        <v>14</v>
      </c>
      <c r="B190" s="2">
        <v>166</v>
      </c>
      <c r="C190" s="3">
        <f>C189*(1+$C$13/12)</f>
        <v>38096.70588370989</v>
      </c>
      <c r="D190" s="32">
        <f>$C$11</f>
        <v>7774.54</v>
      </c>
      <c r="E190" s="33">
        <f>E189*(1+$C$13/12)</f>
        <v>24633.78025820362</v>
      </c>
      <c r="F190" s="33">
        <f t="shared" si="10"/>
        <v>5688.385625506267</v>
      </c>
      <c r="G190" s="33">
        <f>F190+G189*(1+$C$19/12)</f>
        <v>514867.0405566927</v>
      </c>
      <c r="H190" s="34">
        <f>H189*(1+$C$13/12)</f>
        <v>2597502.6738893115</v>
      </c>
      <c r="I190" s="53">
        <f t="shared" si="11"/>
        <v>8441.88369014026</v>
      </c>
      <c r="J190" s="42">
        <f t="shared" si="12"/>
        <v>24633.78025820362</v>
      </c>
      <c r="K190" s="42">
        <f t="shared" si="13"/>
        <v>5021.041935366007</v>
      </c>
      <c r="L190" s="42">
        <f t="shared" si="14"/>
        <v>2865041.508833901</v>
      </c>
      <c r="M190" s="43">
        <f>M189*(1+$C$13/12)+K190</f>
        <v>1526160.340974573</v>
      </c>
      <c r="N190" s="6"/>
    </row>
    <row r="191" spans="1:14" ht="15">
      <c r="A191" s="2">
        <f>$A$25+INT(B190/12)</f>
        <v>14</v>
      </c>
      <c r="B191" s="2">
        <v>167</v>
      </c>
      <c r="C191" s="3">
        <f>C190*(1+$C$13/12)</f>
        <v>38223.694903322255</v>
      </c>
      <c r="D191" s="32">
        <f>$C$11</f>
        <v>7774.54</v>
      </c>
      <c r="E191" s="33">
        <f>E190*(1+$C$13/12)</f>
        <v>24715.8928590643</v>
      </c>
      <c r="F191" s="33">
        <f t="shared" si="10"/>
        <v>5733.262044257954</v>
      </c>
      <c r="G191" s="33">
        <f>F191+G190*(1+$C$19/12)</f>
        <v>522316.526069473</v>
      </c>
      <c r="H191" s="34">
        <f>H190*(1+$C$13/12)</f>
        <v>2606161.0161356092</v>
      </c>
      <c r="I191" s="53">
        <f t="shared" si="11"/>
        <v>8470.023302440728</v>
      </c>
      <c r="J191" s="42">
        <f t="shared" si="12"/>
        <v>24715.8928590643</v>
      </c>
      <c r="K191" s="42">
        <f t="shared" si="13"/>
        <v>5037.778741817227</v>
      </c>
      <c r="L191" s="42">
        <f t="shared" si="14"/>
        <v>2893954.6334826676</v>
      </c>
      <c r="M191" s="43">
        <f>M190*(1+$C$13/12)+K191</f>
        <v>1536285.3208529723</v>
      </c>
      <c r="N191" s="6"/>
    </row>
    <row r="192" spans="1:14" ht="15">
      <c r="A192" s="2">
        <f>$A$25+INT(B191/12)</f>
        <v>14</v>
      </c>
      <c r="B192" s="2">
        <v>168</v>
      </c>
      <c r="C192" s="3">
        <f>C191*(1+$C$13/12)</f>
        <v>38351.107219666665</v>
      </c>
      <c r="D192" s="32">
        <f>$C$11</f>
        <v>7774.54</v>
      </c>
      <c r="E192" s="33">
        <f>E191*(1+$C$13/12)</f>
        <v>24798.279168594516</v>
      </c>
      <c r="F192" s="33">
        <f t="shared" si="10"/>
        <v>5778.288051072148</v>
      </c>
      <c r="G192" s="33">
        <f>F192+G191*(1+$C$19/12)</f>
        <v>529835.8692074434</v>
      </c>
      <c r="H192" s="34">
        <f>H191*(1+$C$13/12)</f>
        <v>2614848.219522728</v>
      </c>
      <c r="I192" s="53">
        <f t="shared" si="11"/>
        <v>8498.256713448864</v>
      </c>
      <c r="J192" s="42">
        <f t="shared" si="12"/>
        <v>24798.279168594516</v>
      </c>
      <c r="K192" s="42">
        <f t="shared" si="13"/>
        <v>5054.571337623285</v>
      </c>
      <c r="L192" s="42">
        <f t="shared" si="14"/>
        <v>2923125.493432646</v>
      </c>
      <c r="M192" s="43">
        <f>M191*(1+$C$13/12)+K192</f>
        <v>1546460.8432601057</v>
      </c>
      <c r="N192" s="6"/>
    </row>
    <row r="193" spans="1:14" ht="15">
      <c r="A193" s="2">
        <f>$A$25+INT(B192/12)</f>
        <v>15</v>
      </c>
      <c r="B193" s="2">
        <v>169</v>
      </c>
      <c r="C193" s="3">
        <f>C192*(1+$C$13/12)</f>
        <v>38478.94424373222</v>
      </c>
      <c r="D193" s="32">
        <f>$C$11</f>
        <v>7774.54</v>
      </c>
      <c r="E193" s="33">
        <f>E192*(1+$C$13/12)</f>
        <v>24880.940099156498</v>
      </c>
      <c r="F193" s="33">
        <f t="shared" si="10"/>
        <v>5823.4641445757225</v>
      </c>
      <c r="G193" s="33">
        <f>F193+G192*(1+$C$19/12)</f>
        <v>537425.452916044</v>
      </c>
      <c r="H193" s="34">
        <f>H192*(1+$C$13/12)</f>
        <v>2623564.3802544707</v>
      </c>
      <c r="I193" s="53">
        <f t="shared" si="11"/>
        <v>8526.584235827027</v>
      </c>
      <c r="J193" s="42">
        <f t="shared" si="12"/>
        <v>24880.940099156498</v>
      </c>
      <c r="K193" s="42">
        <f t="shared" si="13"/>
        <v>5071.419908748696</v>
      </c>
      <c r="L193" s="42">
        <f t="shared" si="14"/>
        <v>2952556.2924533333</v>
      </c>
      <c r="M193" s="43">
        <f>M192*(1+$C$13/12)+K193</f>
        <v>1556687.1326463881</v>
      </c>
      <c r="N193" s="6"/>
    </row>
    <row r="194" spans="1:14" ht="15">
      <c r="A194" s="2">
        <f>$A$25+INT(B193/12)</f>
        <v>15</v>
      </c>
      <c r="B194" s="2">
        <v>170</v>
      </c>
      <c r="C194" s="3">
        <f>C193*(1+$C$13/12)</f>
        <v>38607.207391211334</v>
      </c>
      <c r="D194" s="32">
        <f>$C$11</f>
        <v>7774.54</v>
      </c>
      <c r="E194" s="33">
        <f>E193*(1+$C$13/12)</f>
        <v>24963.87656615369</v>
      </c>
      <c r="F194" s="33">
        <f t="shared" si="10"/>
        <v>5868.790825057644</v>
      </c>
      <c r="G194" s="33">
        <f>F194+G193*(1+$C$19/12)</f>
        <v>545085.6619174886</v>
      </c>
      <c r="H194" s="34">
        <f>H193*(1+$C$13/12)</f>
        <v>2632309.5948553192</v>
      </c>
      <c r="I194" s="53">
        <f t="shared" si="11"/>
        <v>8555.006183279786</v>
      </c>
      <c r="J194" s="42">
        <f t="shared" si="12"/>
        <v>24963.87656615369</v>
      </c>
      <c r="K194" s="42">
        <f t="shared" si="13"/>
        <v>5088.324641777857</v>
      </c>
      <c r="L194" s="42">
        <f t="shared" si="14"/>
        <v>2982249.252865555</v>
      </c>
      <c r="M194" s="43">
        <f>M193*(1+$C$13/12)+K194</f>
        <v>1566964.4143969875</v>
      </c>
      <c r="N194" s="6"/>
    </row>
    <row r="195" spans="1:14" ht="15">
      <c r="A195" s="2">
        <f>$A$25+INT(B194/12)</f>
        <v>15</v>
      </c>
      <c r="B195" s="2">
        <v>171</v>
      </c>
      <c r="C195" s="3">
        <f>C194*(1+$C$13/12)</f>
        <v>38735.89808251538</v>
      </c>
      <c r="D195" s="32">
        <f>$C$11</f>
        <v>7774.54</v>
      </c>
      <c r="E195" s="33">
        <f>E194*(1+$C$13/12)</f>
        <v>25047.08948804087</v>
      </c>
      <c r="F195" s="33">
        <f t="shared" si="10"/>
        <v>5914.268594474506</v>
      </c>
      <c r="G195" s="33">
        <f>F195+G194*(1+$C$19/12)</f>
        <v>552816.8827183548</v>
      </c>
      <c r="H195" s="34">
        <f>H194*(1+$C$13/12)</f>
        <v>2641083.960171504</v>
      </c>
      <c r="I195" s="53">
        <f t="shared" si="11"/>
        <v>8583.522870557386</v>
      </c>
      <c r="J195" s="42">
        <f t="shared" si="12"/>
        <v>25047.08948804087</v>
      </c>
      <c r="K195" s="42">
        <f t="shared" si="13"/>
        <v>5105.285723917121</v>
      </c>
      <c r="L195" s="42">
        <f t="shared" si="14"/>
        <v>3012206.6156966854</v>
      </c>
      <c r="M195" s="43">
        <f>M194*(1+$C$13/12)+K195</f>
        <v>1577292.9148355615</v>
      </c>
      <c r="N195" s="6"/>
    </row>
    <row r="196" spans="1:14" ht="15">
      <c r="A196" s="2">
        <f>$A$25+INT(B195/12)</f>
        <v>15</v>
      </c>
      <c r="B196" s="2">
        <v>172</v>
      </c>
      <c r="C196" s="3">
        <f>C195*(1+$C$13/12)</f>
        <v>38865.017742790435</v>
      </c>
      <c r="D196" s="32">
        <f>$C$11</f>
        <v>7774.54</v>
      </c>
      <c r="E196" s="33">
        <f>E195*(1+$C$13/12)</f>
        <v>25130.579786334343</v>
      </c>
      <c r="F196" s="33">
        <f t="shared" si="10"/>
        <v>5959.8979564560905</v>
      </c>
      <c r="G196" s="33">
        <f>F196+G195*(1+$C$19/12)</f>
        <v>560619.5036172054</v>
      </c>
      <c r="H196" s="34">
        <f>H195*(1+$C$13/12)</f>
        <v>2649887.573372076</v>
      </c>
      <c r="I196" s="53">
        <f t="shared" si="11"/>
        <v>8612.134613459244</v>
      </c>
      <c r="J196" s="42">
        <f t="shared" si="12"/>
        <v>25130.579786334343</v>
      </c>
      <c r="K196" s="42">
        <f t="shared" si="13"/>
        <v>5122.3033429968455</v>
      </c>
      <c r="L196" s="42">
        <f t="shared" si="14"/>
        <v>3042430.6408371544</v>
      </c>
      <c r="M196" s="43">
        <f>M195*(1+$C$13/12)+K196</f>
        <v>1587672.8612280104</v>
      </c>
      <c r="N196" s="6"/>
    </row>
    <row r="197" spans="1:14" ht="15">
      <c r="A197" s="2">
        <f>$A$25+INT(B196/12)</f>
        <v>15</v>
      </c>
      <c r="B197" s="2">
        <v>173</v>
      </c>
      <c r="C197" s="3">
        <f>C196*(1+$C$13/12)</f>
        <v>38994.56780193307</v>
      </c>
      <c r="D197" s="32">
        <f>$C$11</f>
        <v>7774.54</v>
      </c>
      <c r="E197" s="33">
        <f>E196*(1+$C$13/12)</f>
        <v>25214.348385622125</v>
      </c>
      <c r="F197" s="33">
        <f t="shared" si="10"/>
        <v>6005.679416310948</v>
      </c>
      <c r="G197" s="33">
        <f>F197+G196*(1+$C$19/12)</f>
        <v>568493.9147122405</v>
      </c>
      <c r="H197" s="34">
        <f>H196*(1+$C$13/12)</f>
        <v>2658720.531949983</v>
      </c>
      <c r="I197" s="53">
        <f t="shared" si="11"/>
        <v>8640.841728837442</v>
      </c>
      <c r="J197" s="42">
        <f t="shared" si="12"/>
        <v>25214.348385622125</v>
      </c>
      <c r="K197" s="42">
        <f t="shared" si="13"/>
        <v>5139.377687473509</v>
      </c>
      <c r="L197" s="42">
        <f t="shared" si="14"/>
        <v>3072923.6071982705</v>
      </c>
      <c r="M197" s="43">
        <f>M196*(1+$C$13/12)+K197</f>
        <v>1598104.481786244</v>
      </c>
      <c r="N197" s="6"/>
    </row>
    <row r="198" spans="1:14" ht="15">
      <c r="A198" s="2">
        <f>$A$25+INT(B197/12)</f>
        <v>15</v>
      </c>
      <c r="B198" s="2">
        <v>174</v>
      </c>
      <c r="C198" s="3">
        <f>C197*(1+$C$13/12)</f>
        <v>39124.54969460619</v>
      </c>
      <c r="D198" s="32">
        <f>$C$11</f>
        <v>7774.54</v>
      </c>
      <c r="E198" s="33">
        <f>E197*(1+$C$13/12)</f>
        <v>25298.3962135742</v>
      </c>
      <c r="F198" s="33">
        <f t="shared" si="10"/>
        <v>6051.613481031989</v>
      </c>
      <c r="G198" s="33">
        <f>F198+G197*(1+$C$19/12)</f>
        <v>576440.5079089799</v>
      </c>
      <c r="H198" s="34">
        <f>H197*(1+$C$13/12)</f>
        <v>2667582.93372315</v>
      </c>
      <c r="I198" s="53">
        <f t="shared" si="11"/>
        <v>8669.644534600235</v>
      </c>
      <c r="J198" s="42">
        <f t="shared" si="12"/>
        <v>25298.3962135742</v>
      </c>
      <c r="K198" s="42">
        <f t="shared" si="13"/>
        <v>5156.508946431753</v>
      </c>
      <c r="L198" s="42">
        <f t="shared" si="14"/>
        <v>3103687.8128713546</v>
      </c>
      <c r="M198" s="43">
        <f>M197*(1+$C$13/12)+K198</f>
        <v>1608588.0056719636</v>
      </c>
      <c r="N198" s="6"/>
    </row>
    <row r="199" spans="1:14" ht="15">
      <c r="A199" s="2">
        <f>$A$25+INT(B198/12)</f>
        <v>15</v>
      </c>
      <c r="B199" s="2">
        <v>175</v>
      </c>
      <c r="C199" s="3">
        <f>C198*(1+$C$13/12)</f>
        <v>39254.964860254884</v>
      </c>
      <c r="D199" s="32">
        <f>$C$11</f>
        <v>7774.54</v>
      </c>
      <c r="E199" s="33">
        <f>E198*(1+$C$13/12)</f>
        <v>25382.724200952784</v>
      </c>
      <c r="F199" s="33">
        <f t="shared" si="10"/>
        <v>6097.7006593021</v>
      </c>
      <c r="G199" s="33">
        <f>F199+G198*(1+$C$19/12)</f>
        <v>584459.6769279786</v>
      </c>
      <c r="H199" s="34">
        <f>H198*(1+$C$13/12)</f>
        <v>2676474.8768355604</v>
      </c>
      <c r="I199" s="53">
        <f t="shared" si="11"/>
        <v>8698.54334971557</v>
      </c>
      <c r="J199" s="42">
        <f t="shared" si="12"/>
        <v>25382.724200952784</v>
      </c>
      <c r="K199" s="42">
        <f t="shared" si="13"/>
        <v>5173.697309586532</v>
      </c>
      <c r="L199" s="42">
        <f t="shared" si="14"/>
        <v>3134725.5752882026</v>
      </c>
      <c r="M199" s="43">
        <f>M198*(1+$C$13/12)+K199</f>
        <v>1619123.6630004568</v>
      </c>
      <c r="N199" s="6"/>
    </row>
    <row r="200" spans="1:14" ht="15">
      <c r="A200" s="2">
        <f>$A$25+INT(B199/12)</f>
        <v>15</v>
      </c>
      <c r="B200" s="2">
        <v>176</v>
      </c>
      <c r="C200" s="3">
        <f>C199*(1+$C$13/12)</f>
        <v>39385.814743122406</v>
      </c>
      <c r="D200" s="32">
        <f>$C$11</f>
        <v>7774.54</v>
      </c>
      <c r="E200" s="33">
        <f>E199*(1+$C$13/12)</f>
        <v>25467.33328162263</v>
      </c>
      <c r="F200" s="33">
        <f t="shared" si="10"/>
        <v>6143.941461499777</v>
      </c>
      <c r="G200" s="33">
        <f>F200+G199*(1+$C$19/12)</f>
        <v>592551.8173125717</v>
      </c>
      <c r="H200" s="34">
        <f>H199*(1+$C$13/12)</f>
        <v>2685396.459758346</v>
      </c>
      <c r="I200" s="53">
        <f t="shared" si="11"/>
        <v>8727.538494214623</v>
      </c>
      <c r="J200" s="42">
        <f t="shared" si="12"/>
        <v>25467.33328162263</v>
      </c>
      <c r="K200" s="42">
        <f t="shared" si="13"/>
        <v>5190.942967285155</v>
      </c>
      <c r="L200" s="42">
        <f t="shared" si="14"/>
        <v>3166039.231382889</v>
      </c>
      <c r="M200" s="43">
        <f>M199*(1+$C$13/12)+K200</f>
        <v>1629711.6848444103</v>
      </c>
      <c r="N200" s="6"/>
    </row>
    <row r="201" spans="1:14" ht="15">
      <c r="A201" s="2">
        <f>$A$25+INT(B200/12)</f>
        <v>15</v>
      </c>
      <c r="B201" s="2">
        <v>177</v>
      </c>
      <c r="C201" s="3">
        <f>C200*(1+$C$13/12)</f>
        <v>39517.10079226615</v>
      </c>
      <c r="D201" s="32">
        <f>$C$11</f>
        <v>7774.54</v>
      </c>
      <c r="E201" s="33">
        <f>E200*(1+$C$13/12)</f>
        <v>25552.224392561373</v>
      </c>
      <c r="F201" s="33">
        <f t="shared" si="10"/>
        <v>6190.336399704778</v>
      </c>
      <c r="G201" s="33">
        <f>F201+G200*(1+$C$19/12)</f>
        <v>600717.3264366518</v>
      </c>
      <c r="H201" s="34">
        <f>H200*(1+$C$13/12)</f>
        <v>2694347.781290874</v>
      </c>
      <c r="I201" s="53">
        <f t="shared" si="11"/>
        <v>8756.630289195338</v>
      </c>
      <c r="J201" s="42">
        <f t="shared" si="12"/>
        <v>25552.224392561373</v>
      </c>
      <c r="K201" s="42">
        <f t="shared" si="13"/>
        <v>5208.246110509441</v>
      </c>
      <c r="L201" s="42">
        <f t="shared" si="14"/>
        <v>3197631.1377549227</v>
      </c>
      <c r="M201" s="43">
        <f>M200*(1+$C$13/12)+K201</f>
        <v>1640352.3032377346</v>
      </c>
      <c r="N201" s="6"/>
    </row>
    <row r="202" spans="1:14" ht="15">
      <c r="A202" s="2">
        <f>$A$25+INT(B201/12)</f>
        <v>15</v>
      </c>
      <c r="B202" s="2">
        <v>178</v>
      </c>
      <c r="C202" s="3">
        <f>C201*(1+$C$13/12)</f>
        <v>39648.824461573706</v>
      </c>
      <c r="D202" s="32">
        <f>$C$11</f>
        <v>7774.54</v>
      </c>
      <c r="E202" s="33">
        <f>E201*(1+$C$13/12)</f>
        <v>25637.398473869915</v>
      </c>
      <c r="F202" s="33">
        <f t="shared" si="10"/>
        <v>6236.88598770379</v>
      </c>
      <c r="G202" s="33">
        <f>F202+G201*(1+$C$19/12)</f>
        <v>608956.6035124778</v>
      </c>
      <c r="H202" s="34">
        <f>H201*(1+$C$13/12)</f>
        <v>2703328.9405618436</v>
      </c>
      <c r="I202" s="53">
        <f t="shared" si="11"/>
        <v>8785.81905682599</v>
      </c>
      <c r="J202" s="42">
        <f t="shared" si="12"/>
        <v>25637.398473869915</v>
      </c>
      <c r="K202" s="42">
        <f t="shared" si="13"/>
        <v>5225.606930877802</v>
      </c>
      <c r="L202" s="42">
        <f t="shared" si="14"/>
        <v>3229503.6708337585</v>
      </c>
      <c r="M202" s="43">
        <f>M201*(1+$C$13/12)+K202</f>
        <v>1651045.751179405</v>
      </c>
      <c r="N202" s="6"/>
    </row>
    <row r="203" spans="1:14" ht="15">
      <c r="A203" s="2">
        <f>$A$25+INT(B202/12)</f>
        <v>15</v>
      </c>
      <c r="B203" s="2">
        <v>179</v>
      </c>
      <c r="C203" s="3">
        <f>C202*(1+$C$13/12)</f>
        <v>39780.987209778956</v>
      </c>
      <c r="D203" s="32">
        <f>$C$11</f>
        <v>7774.54</v>
      </c>
      <c r="E203" s="33">
        <f>E202*(1+$C$13/12)</f>
        <v>25722.856468782815</v>
      </c>
      <c r="F203" s="33">
        <f t="shared" si="10"/>
        <v>6283.59074099614</v>
      </c>
      <c r="G203" s="33">
        <f>F203+G202*(1+$C$19/12)</f>
        <v>617270.0495985156</v>
      </c>
      <c r="H203" s="34">
        <f>H202*(1+$C$13/12)</f>
        <v>2712340.0370303835</v>
      </c>
      <c r="I203" s="53">
        <f t="shared" si="11"/>
        <v>8815.105120348744</v>
      </c>
      <c r="J203" s="42">
        <f t="shared" si="12"/>
        <v>25722.856468782815</v>
      </c>
      <c r="K203" s="42">
        <f t="shared" si="13"/>
        <v>5243.025620647397</v>
      </c>
      <c r="L203" s="42">
        <f t="shared" si="14"/>
        <v>3261659.227044687</v>
      </c>
      <c r="M203" s="43">
        <f>M202*(1+$C$13/12)+K203</f>
        <v>1661792.2626373174</v>
      </c>
      <c r="N203" s="6"/>
    </row>
    <row r="204" spans="1:14" ht="15">
      <c r="A204" s="2">
        <f>$A$25+INT(B203/12)</f>
        <v>15</v>
      </c>
      <c r="B204" s="2">
        <v>180</v>
      </c>
      <c r="C204" s="3">
        <f>C203*(1+$C$13/12)</f>
        <v>39913.590500478225</v>
      </c>
      <c r="D204" s="32">
        <f>$C$11</f>
        <v>7774.54</v>
      </c>
      <c r="E204" s="33">
        <f>E203*(1+$C$13/12)</f>
        <v>25808.599323678758</v>
      </c>
      <c r="F204" s="33">
        <f t="shared" si="10"/>
        <v>6330.451176799466</v>
      </c>
      <c r="G204" s="33">
        <f>F204+G203*(1+$C$19/12)</f>
        <v>625658.0676073103</v>
      </c>
      <c r="H204" s="34">
        <f>H203*(1+$C$13/12)</f>
        <v>2721381.1704871515</v>
      </c>
      <c r="I204" s="53">
        <f t="shared" si="11"/>
        <v>8844.488804083241</v>
      </c>
      <c r="J204" s="42">
        <f t="shared" si="12"/>
        <v>25808.599323678758</v>
      </c>
      <c r="K204" s="42">
        <f t="shared" si="13"/>
        <v>5260.502372716226</v>
      </c>
      <c r="L204" s="42">
        <f t="shared" si="14"/>
        <v>3294100.222976109</v>
      </c>
      <c r="M204" s="43">
        <f>M203*(1+$C$13/12)+K204</f>
        <v>1672592.0725521583</v>
      </c>
      <c r="N204" s="6"/>
    </row>
    <row r="205" spans="1:14" ht="15">
      <c r="A205" s="2">
        <f>$A$25+INT(B204/12)</f>
        <v>16</v>
      </c>
      <c r="B205" s="2">
        <v>181</v>
      </c>
      <c r="C205" s="3">
        <f>C204*(1+$C$13/12)</f>
        <v>40046.63580214649</v>
      </c>
      <c r="D205" s="32">
        <f>$C$11</f>
        <v>7774.54</v>
      </c>
      <c r="E205" s="33">
        <f>E204*(1+$C$13/12)</f>
        <v>25894.627988091022</v>
      </c>
      <c r="F205" s="33">
        <f t="shared" si="10"/>
        <v>6377.467814055468</v>
      </c>
      <c r="G205" s="33">
        <f>F205+G204*(1+$C$19/12)</f>
        <v>634121.0623133902</v>
      </c>
      <c r="H205" s="34">
        <f>H204*(1+$C$13/12)</f>
        <v>2730452.441055442</v>
      </c>
      <c r="I205" s="53">
        <f t="shared" si="11"/>
        <v>8873.970433430186</v>
      </c>
      <c r="J205" s="42">
        <f t="shared" si="12"/>
        <v>25894.627988091022</v>
      </c>
      <c r="K205" s="42">
        <f t="shared" si="13"/>
        <v>5278.037380625283</v>
      </c>
      <c r="L205" s="42">
        <f t="shared" si="14"/>
        <v>3326829.095548202</v>
      </c>
      <c r="M205" s="43">
        <f>M204*(1+$C$13/12)+K205</f>
        <v>1683445.416841291</v>
      </c>
      <c r="N205" s="6"/>
    </row>
    <row r="206" spans="1:14" ht="15">
      <c r="A206" s="2">
        <f>$A$25+INT(B205/12)</f>
        <v>16</v>
      </c>
      <c r="B206" s="2">
        <v>182</v>
      </c>
      <c r="C206" s="3">
        <f>C205*(1+$C$13/12)</f>
        <v>40180.12458815365</v>
      </c>
      <c r="D206" s="32">
        <f>$C$11</f>
        <v>7774.54</v>
      </c>
      <c r="E206" s="33">
        <f>E205*(1+$C$13/12)</f>
        <v>25980.943414717993</v>
      </c>
      <c r="F206" s="33">
        <f t="shared" si="10"/>
        <v>6424.641173435659</v>
      </c>
      <c r="G206" s="33">
        <f>F206+G205*(1+$C$19/12)</f>
        <v>642659.4403612039</v>
      </c>
      <c r="H206" s="34">
        <f>H205*(1+$C$13/12)</f>
        <v>2739553.949192294</v>
      </c>
      <c r="I206" s="53">
        <f t="shared" si="11"/>
        <v>8903.550334874953</v>
      </c>
      <c r="J206" s="42">
        <f t="shared" si="12"/>
        <v>25980.943414717993</v>
      </c>
      <c r="K206" s="42">
        <f t="shared" si="13"/>
        <v>5295.630838560704</v>
      </c>
      <c r="L206" s="42">
        <f t="shared" si="14"/>
        <v>3359848.3021829976</v>
      </c>
      <c r="M206" s="43">
        <f>M205*(1+$C$13/12)+K206</f>
        <v>1694352.532402656</v>
      </c>
      <c r="N206" s="6"/>
    </row>
    <row r="207" spans="1:14" ht="15">
      <c r="A207" s="2">
        <f>$A$25+INT(B206/12)</f>
        <v>16</v>
      </c>
      <c r="B207" s="2">
        <v>183</v>
      </c>
      <c r="C207" s="3">
        <f>C206*(1+$C$13/12)</f>
        <v>40314.058336780836</v>
      </c>
      <c r="D207" s="32">
        <f>$C$11</f>
        <v>7774.54</v>
      </c>
      <c r="E207" s="33">
        <f>E206*(1+$C$13/12)</f>
        <v>26067.546559433722</v>
      </c>
      <c r="F207" s="33">
        <f t="shared" si="10"/>
        <v>6471.971777347113</v>
      </c>
      <c r="G207" s="33">
        <f>F207+G206*(1+$C$19/12)</f>
        <v>651273.6102730884</v>
      </c>
      <c r="H207" s="34">
        <f>H206*(1+$C$13/12)</f>
        <v>2748685.795689602</v>
      </c>
      <c r="I207" s="53">
        <f t="shared" si="11"/>
        <v>8933.228835991204</v>
      </c>
      <c r="J207" s="42">
        <f t="shared" si="12"/>
        <v>26067.546559433722</v>
      </c>
      <c r="K207" s="42">
        <f t="shared" si="13"/>
        <v>5313.282941355908</v>
      </c>
      <c r="L207" s="42">
        <f t="shared" si="14"/>
        <v>3393160.3209758783</v>
      </c>
      <c r="M207" s="43">
        <f>M206*(1+$C$13/12)+K207</f>
        <v>1705313.6571186876</v>
      </c>
      <c r="N207" s="6"/>
    </row>
    <row r="208" spans="1:14" ht="15">
      <c r="A208" s="2">
        <f>$A$25+INT(B207/12)</f>
        <v>16</v>
      </c>
      <c r="B208" s="2">
        <v>184</v>
      </c>
      <c r="C208" s="3">
        <f>C207*(1+$C$13/12)</f>
        <v>40448.438531236774</v>
      </c>
      <c r="D208" s="32">
        <f>$C$11</f>
        <v>7774.54</v>
      </c>
      <c r="E208" s="33">
        <f>E207*(1+$C$13/12)</f>
        <v>26154.438381298503</v>
      </c>
      <c r="F208" s="33">
        <f t="shared" si="10"/>
        <v>6519.46014993827</v>
      </c>
      <c r="G208" s="33">
        <f>F208+G207*(1+$C$19/12)</f>
        <v>659963.9824572704</v>
      </c>
      <c r="H208" s="34">
        <f>H207*(1+$C$13/12)</f>
        <v>2757848.0816752343</v>
      </c>
      <c r="I208" s="53">
        <f t="shared" si="11"/>
        <v>8963.006265444508</v>
      </c>
      <c r="J208" s="42">
        <f t="shared" si="12"/>
        <v>26154.438381298503</v>
      </c>
      <c r="K208" s="42">
        <f t="shared" si="13"/>
        <v>5330.993884493764</v>
      </c>
      <c r="L208" s="42">
        <f t="shared" si="14"/>
        <v>3426767.6508685043</v>
      </c>
      <c r="M208" s="43">
        <f>M207*(1+$C$13/12)+K208</f>
        <v>1716329.029860244</v>
      </c>
      <c r="N208" s="6"/>
    </row>
    <row r="209" spans="1:14" ht="15">
      <c r="A209" s="2">
        <f>$A$25+INT(B208/12)</f>
        <v>16</v>
      </c>
      <c r="B209" s="2">
        <v>185</v>
      </c>
      <c r="C209" s="3">
        <f>C208*(1+$C$13/12)</f>
        <v>40583.266659674235</v>
      </c>
      <c r="D209" s="32">
        <f>$C$11</f>
        <v>7774.54</v>
      </c>
      <c r="E209" s="33">
        <f>E208*(1+$C$13/12)</f>
        <v>26241.6198425695</v>
      </c>
      <c r="F209" s="33">
        <f t="shared" si="10"/>
        <v>6567.106817104734</v>
      </c>
      <c r="G209" s="33">
        <f>F209+G208*(1+$C$19/12)</f>
        <v>668730.9692158994</v>
      </c>
      <c r="H209" s="34">
        <f>H208*(1+$C$13/12)</f>
        <v>2767040.908614152</v>
      </c>
      <c r="I209" s="53">
        <f t="shared" si="11"/>
        <v>8992.882952995991</v>
      </c>
      <c r="J209" s="42">
        <f t="shared" si="12"/>
        <v>26241.6198425695</v>
      </c>
      <c r="K209" s="42">
        <f t="shared" si="13"/>
        <v>5348.763864108743</v>
      </c>
      <c r="L209" s="42">
        <f t="shared" si="14"/>
        <v>3460672.8118231837</v>
      </c>
      <c r="M209" s="43">
        <f>M208*(1+$C$13/12)+K209</f>
        <v>1727398.8904905536</v>
      </c>
      <c r="N209" s="6"/>
    </row>
    <row r="210" spans="1:14" ht="15">
      <c r="A210" s="2">
        <f>$A$25+INT(B209/12)</f>
        <v>16</v>
      </c>
      <c r="B210" s="2">
        <v>186</v>
      </c>
      <c r="C210" s="3">
        <f>C209*(1+$C$13/12)</f>
        <v>40718.544215206486</v>
      </c>
      <c r="D210" s="32">
        <f>$C$11</f>
        <v>7774.54</v>
      </c>
      <c r="E210" s="33">
        <f>E209*(1+$C$13/12)</f>
        <v>26329.0919087114</v>
      </c>
      <c r="F210" s="33">
        <f t="shared" si="10"/>
        <v>6614.912306495084</v>
      </c>
      <c r="G210" s="33">
        <f>F210+G209*(1+$C$19/12)</f>
        <v>677574.9847531142</v>
      </c>
      <c r="H210" s="34">
        <f>H209*(1+$C$13/12)</f>
        <v>2776264.378309533</v>
      </c>
      <c r="I210" s="53">
        <f t="shared" si="11"/>
        <v>9022.859229505979</v>
      </c>
      <c r="J210" s="42">
        <f t="shared" si="12"/>
        <v>26329.0919087114</v>
      </c>
      <c r="K210" s="42">
        <f t="shared" si="13"/>
        <v>5366.593076989106</v>
      </c>
      <c r="L210" s="42">
        <f t="shared" si="14"/>
        <v>3494878.344998699</v>
      </c>
      <c r="M210" s="43">
        <f>M209*(1+$C$13/12)+K210</f>
        <v>1738523.479869178</v>
      </c>
      <c r="N210" s="6"/>
    </row>
    <row r="211" spans="1:14" ht="15">
      <c r="A211" s="2">
        <f>$A$25+INT(B210/12)</f>
        <v>16</v>
      </c>
      <c r="B211" s="2">
        <v>187</v>
      </c>
      <c r="C211" s="3">
        <f>C210*(1+$C$13/12)</f>
        <v>40854.27269592384</v>
      </c>
      <c r="D211" s="32">
        <f>$C$11</f>
        <v>7774.54</v>
      </c>
      <c r="E211" s="33">
        <f>E210*(1+$C$13/12)</f>
        <v>26416.855548407108</v>
      </c>
      <c r="F211" s="33">
        <f t="shared" si="10"/>
        <v>6662.877147516734</v>
      </c>
      <c r="G211" s="33">
        <f>F211+G210*(1+$C$19/12)</f>
        <v>686496.4451831413</v>
      </c>
      <c r="H211" s="34">
        <f>H210*(1+$C$13/12)</f>
        <v>2785518.592903898</v>
      </c>
      <c r="I211" s="53">
        <f t="shared" si="11"/>
        <v>9052.935426937665</v>
      </c>
      <c r="J211" s="42">
        <f t="shared" si="12"/>
        <v>26416.855548407108</v>
      </c>
      <c r="K211" s="42">
        <f t="shared" si="13"/>
        <v>5384.481720579071</v>
      </c>
      <c r="L211" s="42">
        <f t="shared" si="14"/>
        <v>3529386.8129276005</v>
      </c>
      <c r="M211" s="43">
        <f>M210*(1+$C$13/12)+K211</f>
        <v>1749703.0398559878</v>
      </c>
      <c r="N211" s="6"/>
    </row>
    <row r="212" spans="1:14" ht="15">
      <c r="A212" s="2">
        <f>$A$25+INT(B211/12)</f>
        <v>16</v>
      </c>
      <c r="B212" s="2">
        <v>188</v>
      </c>
      <c r="C212" s="3">
        <f>C211*(1+$C$13/12)</f>
        <v>40990.45360491026</v>
      </c>
      <c r="D212" s="32">
        <f>$C$11</f>
        <v>7774.54</v>
      </c>
      <c r="E212" s="33">
        <f>E211*(1+$C$13/12)</f>
        <v>26504.911733568468</v>
      </c>
      <c r="F212" s="33">
        <f t="shared" si="10"/>
        <v>6711.001871341792</v>
      </c>
      <c r="G212" s="33">
        <f>F212+G211*(1+$C$19/12)</f>
        <v>695495.768538427</v>
      </c>
      <c r="H212" s="34">
        <f>H211*(1+$C$13/12)</f>
        <v>2794803.6548802448</v>
      </c>
      <c r="I212" s="53">
        <f t="shared" si="11"/>
        <v>9083.11187836079</v>
      </c>
      <c r="J212" s="42">
        <f t="shared" si="12"/>
        <v>26504.911733568468</v>
      </c>
      <c r="K212" s="42">
        <f t="shared" si="13"/>
        <v>5402.429992981004</v>
      </c>
      <c r="L212" s="42">
        <f t="shared" si="14"/>
        <v>3564200.7996949777</v>
      </c>
      <c r="M212" s="43">
        <f>M211*(1+$C$13/12)+K212</f>
        <v>1760937.8133151555</v>
      </c>
      <c r="N212" s="6"/>
    </row>
    <row r="213" spans="1:14" ht="15">
      <c r="A213" s="2">
        <f>$A$25+INT(B212/12)</f>
        <v>16</v>
      </c>
      <c r="B213" s="2">
        <v>189</v>
      </c>
      <c r="C213" s="3">
        <f>C212*(1+$C$13/12)</f>
        <v>41127.088450259966</v>
      </c>
      <c r="D213" s="32">
        <f>$C$11</f>
        <v>7774.54</v>
      </c>
      <c r="E213" s="33">
        <f>E212*(1+$C$13/12)</f>
        <v>26593.261439347032</v>
      </c>
      <c r="F213" s="33">
        <f t="shared" si="10"/>
        <v>6759.287010912933</v>
      </c>
      <c r="G213" s="33">
        <f>F213+G212*(1+$C$19/12)</f>
        <v>704573.3747778013</v>
      </c>
      <c r="H213" s="34">
        <f>H212*(1+$C$13/12)</f>
        <v>2804119.667063179</v>
      </c>
      <c r="I213" s="53">
        <f t="shared" si="11"/>
        <v>9113.388917955328</v>
      </c>
      <c r="J213" s="42">
        <f t="shared" si="12"/>
        <v>26593.261439347032</v>
      </c>
      <c r="K213" s="42">
        <f t="shared" si="13"/>
        <v>5420.438092957604</v>
      </c>
      <c r="L213" s="42">
        <f t="shared" si="14"/>
        <v>3599322.9111187267</v>
      </c>
      <c r="M213" s="43">
        <f>M212*(1+$C$13/12)+K213</f>
        <v>1772228.0441191639</v>
      </c>
      <c r="N213" s="6"/>
    </row>
    <row r="214" spans="1:14" ht="15">
      <c r="A214" s="2">
        <f>$A$25+INT(B213/12)</f>
        <v>16</v>
      </c>
      <c r="B214" s="2">
        <v>190</v>
      </c>
      <c r="C214" s="3">
        <f>C213*(1+$C$13/12)</f>
        <v>41264.17874509417</v>
      </c>
      <c r="D214" s="32">
        <f>$C$11</f>
        <v>7774.54</v>
      </c>
      <c r="E214" s="33">
        <f>E213*(1+$C$13/12)</f>
        <v>26681.90564414486</v>
      </c>
      <c r="F214" s="33">
        <f t="shared" si="10"/>
        <v>6807.73310094931</v>
      </c>
      <c r="G214" s="33">
        <f>F214+G213*(1+$C$19/12)</f>
        <v>713729.6857946768</v>
      </c>
      <c r="H214" s="34">
        <f>H213*(1+$C$13/12)</f>
        <v>2813466.7326200563</v>
      </c>
      <c r="I214" s="53">
        <f t="shared" si="11"/>
        <v>9143.766881015179</v>
      </c>
      <c r="J214" s="42">
        <f t="shared" si="12"/>
        <v>26681.90564414486</v>
      </c>
      <c r="K214" s="42">
        <f t="shared" si="13"/>
        <v>5438.50621993413</v>
      </c>
      <c r="L214" s="42">
        <f t="shared" si="14"/>
        <v>3634755.7749313167</v>
      </c>
      <c r="M214" s="43">
        <f>M213*(1+$C$13/12)+K214</f>
        <v>1783573.9771528288</v>
      </c>
      <c r="N214" s="6"/>
    </row>
    <row r="215" spans="1:14" ht="15">
      <c r="A215" s="2">
        <f>$A$25+INT(B214/12)</f>
        <v>16</v>
      </c>
      <c r="B215" s="2">
        <v>191</v>
      </c>
      <c r="C215" s="3">
        <f>C214*(1+$C$13/12)</f>
        <v>41401.72600757782</v>
      </c>
      <c r="D215" s="32">
        <f>$C$11</f>
        <v>7774.54</v>
      </c>
      <c r="E215" s="33">
        <f>E214*(1+$C$13/12)</f>
        <v>26770.845329625343</v>
      </c>
      <c r="F215" s="33">
        <f t="shared" si="10"/>
        <v>6856.340677952474</v>
      </c>
      <c r="G215" s="33">
        <f>F215+G214*(1+$C$19/12)</f>
        <v>722965.1254252782</v>
      </c>
      <c r="H215" s="34">
        <f>H214*(1+$C$13/12)</f>
        <v>2822844.9550621235</v>
      </c>
      <c r="I215" s="53">
        <f t="shared" si="11"/>
        <v>9174.246103951897</v>
      </c>
      <c r="J215" s="42">
        <f t="shared" si="12"/>
        <v>26770.845329625343</v>
      </c>
      <c r="K215" s="42">
        <f t="shared" si="13"/>
        <v>5456.634574000578</v>
      </c>
      <c r="L215" s="42">
        <f t="shared" si="14"/>
        <v>3670502.0409630784</v>
      </c>
      <c r="M215" s="43">
        <f>M214*(1+$C$13/12)+K215</f>
        <v>1794975.8583173389</v>
      </c>
      <c r="N215" s="6"/>
    </row>
    <row r="216" spans="1:14" ht="15">
      <c r="A216" s="2">
        <f>$A$25+INT(B215/12)</f>
        <v>16</v>
      </c>
      <c r="B216" s="2">
        <v>192</v>
      </c>
      <c r="C216" s="3">
        <f>C215*(1+$C$13/12)</f>
        <v>41539.73176093641</v>
      </c>
      <c r="D216" s="32">
        <f>$C$11</f>
        <v>7774.54</v>
      </c>
      <c r="E216" s="33">
        <f>E215*(1+$C$13/12)</f>
        <v>26860.081480724097</v>
      </c>
      <c r="F216" s="33">
        <f t="shared" si="10"/>
        <v>6905.110280212313</v>
      </c>
      <c r="G216" s="33">
        <f>F216+G215*(1+$C$19/12)</f>
        <v>732280.1194569082</v>
      </c>
      <c r="H216" s="34">
        <f>H215*(1+$C$13/12)</f>
        <v>2832254.438245664</v>
      </c>
      <c r="I216" s="53">
        <f t="shared" si="11"/>
        <v>9204.826924298404</v>
      </c>
      <c r="J216" s="42">
        <f t="shared" si="12"/>
        <v>26860.081480724097</v>
      </c>
      <c r="K216" s="42">
        <f t="shared" si="13"/>
        <v>5474.823355913912</v>
      </c>
      <c r="L216" s="42">
        <f t="shared" si="14"/>
        <v>3706564.381327018</v>
      </c>
      <c r="M216" s="43">
        <f>M215*(1+$C$13/12)+K216</f>
        <v>1806433.9345343106</v>
      </c>
      <c r="N216" s="6"/>
    </row>
    <row r="217" spans="1:14" ht="15">
      <c r="A217" s="2">
        <f>$A$25+INT(B216/12)</f>
        <v>17</v>
      </c>
      <c r="B217" s="2">
        <v>193</v>
      </c>
      <c r="C217" s="3">
        <f>C216*(1+$C$13/12)</f>
        <v>41678.19753347287</v>
      </c>
      <c r="D217" s="32">
        <f>$C$11</f>
        <v>7774.54</v>
      </c>
      <c r="E217" s="33">
        <f>E216*(1+$C$13/12)</f>
        <v>26949.615085659847</v>
      </c>
      <c r="F217" s="33">
        <f t="shared" si="10"/>
        <v>6954.042447813023</v>
      </c>
      <c r="G217" s="33">
        <f>F217+G216*(1+$C$19/12)</f>
        <v>741675.0956362443</v>
      </c>
      <c r="H217" s="34">
        <f>H216*(1+$C$13/12)</f>
        <v>2841695.2863731496</v>
      </c>
      <c r="I217" s="53">
        <f t="shared" si="11"/>
        <v>9235.509680712734</v>
      </c>
      <c r="J217" s="42">
        <f t="shared" si="12"/>
        <v>26949.615085659847</v>
      </c>
      <c r="K217" s="42">
        <f t="shared" si="13"/>
        <v>5493.07276710029</v>
      </c>
      <c r="L217" s="42">
        <f t="shared" si="14"/>
        <v>3742945.490605177</v>
      </c>
      <c r="M217" s="43">
        <f>M216*(1+$C$13/12)+K217</f>
        <v>1817948.4537498588</v>
      </c>
      <c r="N217" s="6"/>
    </row>
    <row r="218" spans="1:14" ht="15">
      <c r="A218" s="2">
        <f>$A$25+INT(B217/12)</f>
        <v>17</v>
      </c>
      <c r="B218" s="2">
        <v>194</v>
      </c>
      <c r="C218" s="3">
        <f>C217*(1+$C$13/12)</f>
        <v>41817.12485858445</v>
      </c>
      <c r="D218" s="32">
        <f>$C$11</f>
        <v>7774.54</v>
      </c>
      <c r="E218" s="33">
        <f>E217*(1+$C$13/12)</f>
        <v>27039.447135945382</v>
      </c>
      <c r="F218" s="33">
        <f aca="true" t="shared" si="15" ref="F218:F281">C218-D218-E218</f>
        <v>7003.137722639069</v>
      </c>
      <c r="G218" s="33">
        <f>F218+G217*(1+$C$19/12)</f>
        <v>751150.4836776708</v>
      </c>
      <c r="H218" s="34">
        <f>H217*(1+$C$13/12)</f>
        <v>2851167.6039943937</v>
      </c>
      <c r="I218" s="53">
        <f t="shared" si="11"/>
        <v>9266.294712981777</v>
      </c>
      <c r="J218" s="42">
        <f t="shared" si="12"/>
        <v>27039.447135945382</v>
      </c>
      <c r="K218" s="42">
        <f t="shared" si="13"/>
        <v>5511.383009657293</v>
      </c>
      <c r="L218" s="42">
        <f t="shared" si="14"/>
        <v>3779648.086036544</v>
      </c>
      <c r="M218" s="43">
        <f>M217*(1+$C$13/12)+K218</f>
        <v>1829519.6649386825</v>
      </c>
      <c r="N218" s="6"/>
    </row>
    <row r="219" spans="1:14" ht="15">
      <c r="A219" s="2">
        <f>$A$25+INT(B218/12)</f>
        <v>17</v>
      </c>
      <c r="B219" s="2">
        <v>195</v>
      </c>
      <c r="C219" s="3">
        <f>C218*(1+$C$13/12)</f>
        <v>41956.51527477973</v>
      </c>
      <c r="D219" s="32">
        <f>$C$11</f>
        <v>7774.54</v>
      </c>
      <c r="E219" s="33">
        <f>E218*(1+$C$13/12)</f>
        <v>27129.578626398536</v>
      </c>
      <c r="F219" s="33">
        <f t="shared" si="15"/>
        <v>7052.396648381196</v>
      </c>
      <c r="G219" s="33">
        <f>F219+G218*(1+$C$19/12)</f>
        <v>760706.7152716443</v>
      </c>
      <c r="H219" s="34">
        <f>H218*(1+$C$13/12)</f>
        <v>2860671.4960077084</v>
      </c>
      <c r="I219" s="53">
        <f aca="true" t="shared" si="16" ref="I219:I282">I218*(1+$C$13/12)</f>
        <v>9297.18236202505</v>
      </c>
      <c r="J219" s="42">
        <f aca="true" t="shared" si="17" ref="J219:J282">E219</f>
        <v>27129.578626398536</v>
      </c>
      <c r="K219" s="42">
        <f aca="true" t="shared" si="18" ref="K219:K282">C219-I219-J219</f>
        <v>5529.754286356147</v>
      </c>
      <c r="L219" s="42">
        <f aca="true" t="shared" si="19" ref="L219:L282">L218*(1+$C$12/12)+K219</f>
        <v>3816674.9077065377</v>
      </c>
      <c r="M219" s="43">
        <f>M218*(1+$C$13/12)+K219</f>
        <v>1841147.8181081675</v>
      </c>
      <c r="N219" s="6"/>
    </row>
    <row r="220" spans="1:14" ht="15">
      <c r="A220" s="2">
        <f>$A$25+INT(B219/12)</f>
        <v>17</v>
      </c>
      <c r="B220" s="2">
        <v>196</v>
      </c>
      <c r="C220" s="3">
        <f>C219*(1+$C$13/12)</f>
        <v>42096.370325695665</v>
      </c>
      <c r="D220" s="32">
        <f>$C$11</f>
        <v>7774.54</v>
      </c>
      <c r="E220" s="33">
        <f>E219*(1+$C$13/12)</f>
        <v>27220.0105551532</v>
      </c>
      <c r="F220" s="33">
        <f t="shared" si="15"/>
        <v>7101.8197705424645</v>
      </c>
      <c r="G220" s="33">
        <f>F220+G219*(1+$C$19/12)</f>
        <v>770344.2240930923</v>
      </c>
      <c r="H220" s="34">
        <f>H219*(1+$C$13/12)</f>
        <v>2870207.0676610675</v>
      </c>
      <c r="I220" s="53">
        <f t="shared" si="16"/>
        <v>9328.17296989847</v>
      </c>
      <c r="J220" s="42">
        <f t="shared" si="17"/>
        <v>27220.0105551532</v>
      </c>
      <c r="K220" s="42">
        <f t="shared" si="18"/>
        <v>5548.1868006439945</v>
      </c>
      <c r="L220" s="42">
        <f t="shared" si="19"/>
        <v>3854028.7187380693</v>
      </c>
      <c r="M220" s="43">
        <f>M219*(1+$C$13/12)+K220</f>
        <v>1852833.1643025056</v>
      </c>
      <c r="N220" s="6"/>
    </row>
    <row r="221" spans="1:14" ht="15">
      <c r="A221" s="2">
        <f>$A$25+INT(B220/12)</f>
        <v>17</v>
      </c>
      <c r="B221" s="2">
        <v>197</v>
      </c>
      <c r="C221" s="3">
        <f>C220*(1+$C$13/12)</f>
        <v>42236.691560114654</v>
      </c>
      <c r="D221" s="32">
        <f>$C$11</f>
        <v>7774.54</v>
      </c>
      <c r="E221" s="33">
        <f>E220*(1+$C$13/12)</f>
        <v>27310.74392367038</v>
      </c>
      <c r="F221" s="33">
        <f t="shared" si="15"/>
        <v>7151.4076364442735</v>
      </c>
      <c r="G221" s="33">
        <f>F221+G220*(1+$C$19/12)</f>
        <v>780063.445809847</v>
      </c>
      <c r="H221" s="34">
        <f>H220*(1+$C$13/12)</f>
        <v>2879774.4245532714</v>
      </c>
      <c r="I221" s="53">
        <f t="shared" si="16"/>
        <v>9359.266879798131</v>
      </c>
      <c r="J221" s="42">
        <f t="shared" si="17"/>
        <v>27310.74392367038</v>
      </c>
      <c r="K221" s="42">
        <f t="shared" si="18"/>
        <v>5566.680756646143</v>
      </c>
      <c r="L221" s="42">
        <f t="shared" si="19"/>
        <v>3891712.3054841994</v>
      </c>
      <c r="M221" s="43">
        <f>M220*(1+$C$13/12)+K221</f>
        <v>1864575.9556068268</v>
      </c>
      <c r="N221" s="6"/>
    </row>
    <row r="222" spans="1:14" ht="15">
      <c r="A222" s="2">
        <f>$A$25+INT(B221/12)</f>
        <v>17</v>
      </c>
      <c r="B222" s="2">
        <v>198</v>
      </c>
      <c r="C222" s="3">
        <f>C221*(1+$C$13/12)</f>
        <v>42377.4805319817</v>
      </c>
      <c r="D222" s="32">
        <f>$C$11</f>
        <v>7774.54</v>
      </c>
      <c r="E222" s="33">
        <f>E221*(1+$C$13/12)</f>
        <v>27401.779736749282</v>
      </c>
      <c r="F222" s="33">
        <f t="shared" si="15"/>
        <v>7201.160795232419</v>
      </c>
      <c r="G222" s="33">
        <f>F222+G221*(1+$C$19/12)</f>
        <v>789864.8180911123</v>
      </c>
      <c r="H222" s="34">
        <f>H221*(1+$C$13/12)</f>
        <v>2889373.6726351157</v>
      </c>
      <c r="I222" s="53">
        <f t="shared" si="16"/>
        <v>9390.464436064125</v>
      </c>
      <c r="J222" s="42">
        <f t="shared" si="17"/>
        <v>27401.779736749282</v>
      </c>
      <c r="K222" s="42">
        <f t="shared" si="18"/>
        <v>5585.236359168295</v>
      </c>
      <c r="L222" s="42">
        <f t="shared" si="19"/>
        <v>3929728.4777224027</v>
      </c>
      <c r="M222" s="43">
        <f>M221*(1+$C$13/12)+K222</f>
        <v>1876376.4451513514</v>
      </c>
      <c r="N222" s="6"/>
    </row>
    <row r="223" spans="1:14" ht="15">
      <c r="A223" s="2">
        <f>$A$25+INT(B222/12)</f>
        <v>17</v>
      </c>
      <c r="B223" s="2">
        <v>199</v>
      </c>
      <c r="C223" s="3">
        <f>C222*(1+$C$13/12)</f>
        <v>42518.73880042165</v>
      </c>
      <c r="D223" s="32">
        <f>$C$11</f>
        <v>7774.54</v>
      </c>
      <c r="E223" s="33">
        <f>E222*(1+$C$13/12)</f>
        <v>27493.11900253845</v>
      </c>
      <c r="F223" s="33">
        <f t="shared" si="15"/>
        <v>7251.079797883198</v>
      </c>
      <c r="G223" s="33">
        <f>F223+G222*(1+$C$19/12)</f>
        <v>799748.780615966</v>
      </c>
      <c r="H223" s="34">
        <f>H222*(1+$C$13/12)</f>
        <v>2899004.9182105665</v>
      </c>
      <c r="I223" s="53">
        <f t="shared" si="16"/>
        <v>9421.76598418434</v>
      </c>
      <c r="J223" s="42">
        <f t="shared" si="17"/>
        <v>27493.11900253845</v>
      </c>
      <c r="K223" s="42">
        <f t="shared" si="18"/>
        <v>5603.853813698857</v>
      </c>
      <c r="L223" s="42">
        <f t="shared" si="19"/>
        <v>3968080.068850455</v>
      </c>
      <c r="M223" s="43">
        <f>M222*(1+$C$13/12)+K223</f>
        <v>1888234.887115555</v>
      </c>
      <c r="N223" s="6"/>
    </row>
    <row r="224" spans="1:14" ht="15">
      <c r="A224" s="2">
        <f>$A$25+INT(B223/12)</f>
        <v>17</v>
      </c>
      <c r="B224" s="2">
        <v>200</v>
      </c>
      <c r="C224" s="3">
        <f>C223*(1+$C$13/12)</f>
        <v>42660.46792975639</v>
      </c>
      <c r="D224" s="32">
        <f>$C$11</f>
        <v>7774.54</v>
      </c>
      <c r="E224" s="33">
        <f>E223*(1+$C$13/12)</f>
        <v>27584.762732546915</v>
      </c>
      <c r="F224" s="33">
        <f t="shared" si="15"/>
        <v>7301.165197209477</v>
      </c>
      <c r="G224" s="33">
        <f>F224+G223*(1+$C$19/12)</f>
        <v>809715.7750818954</v>
      </c>
      <c r="H224" s="34">
        <f>H223*(1+$C$13/12)</f>
        <v>2908668.2679379354</v>
      </c>
      <c r="I224" s="53">
        <f t="shared" si="16"/>
        <v>9453.17187079829</v>
      </c>
      <c r="J224" s="42">
        <f t="shared" si="17"/>
        <v>27584.762732546915</v>
      </c>
      <c r="K224" s="42">
        <f t="shared" si="18"/>
        <v>5622.5333264111905</v>
      </c>
      <c r="L224" s="42">
        <f t="shared" si="19"/>
        <v>4006769.936083953</v>
      </c>
      <c r="M224" s="43">
        <f>M223*(1+$C$13/12)+K224</f>
        <v>1900151.5367323514</v>
      </c>
      <c r="N224" s="6"/>
    </row>
    <row r="225" spans="1:14" ht="15">
      <c r="A225" s="2">
        <f>$A$25+INT(B224/12)</f>
        <v>17</v>
      </c>
      <c r="B225" s="2">
        <v>201</v>
      </c>
      <c r="C225" s="3">
        <f>C224*(1+$C$13/12)</f>
        <v>42802.66948952225</v>
      </c>
      <c r="D225" s="32">
        <f>$C$11</f>
        <v>7774.54</v>
      </c>
      <c r="E225" s="33">
        <f>E224*(1+$C$13/12)</f>
        <v>27676.711941655405</v>
      </c>
      <c r="F225" s="33">
        <f t="shared" si="15"/>
        <v>7351.417547866848</v>
      </c>
      <c r="G225" s="33">
        <f>F225+G224*(1+$C$19/12)</f>
        <v>819766.2452133686</v>
      </c>
      <c r="H225" s="34">
        <f>H224*(1+$C$13/12)</f>
        <v>2918363.828831062</v>
      </c>
      <c r="I225" s="53">
        <f t="shared" si="16"/>
        <v>9484.68244370095</v>
      </c>
      <c r="J225" s="42">
        <f t="shared" si="17"/>
        <v>27676.711941655405</v>
      </c>
      <c r="K225" s="42">
        <f t="shared" si="18"/>
        <v>5641.275104165899</v>
      </c>
      <c r="L225" s="42">
        <f t="shared" si="19"/>
        <v>4045800.9606554853</v>
      </c>
      <c r="M225" s="43">
        <f>M224*(1+$C$13/12)+K225</f>
        <v>1912126.650292292</v>
      </c>
      <c r="N225" s="6"/>
    </row>
    <row r="226" spans="1:14" ht="15">
      <c r="A226" s="2">
        <f>$A$25+INT(B225/12)</f>
        <v>17</v>
      </c>
      <c r="B226" s="2">
        <v>202</v>
      </c>
      <c r="C226" s="3">
        <f>C225*(1+$C$13/12)</f>
        <v>42945.345054487334</v>
      </c>
      <c r="D226" s="32">
        <f>$C$11</f>
        <v>7774.54</v>
      </c>
      <c r="E226" s="33">
        <f>E225*(1+$C$13/12)</f>
        <v>27768.967648127593</v>
      </c>
      <c r="F226" s="33">
        <f t="shared" si="15"/>
        <v>7401.83740635974</v>
      </c>
      <c r="G226" s="33">
        <f>F226+G225*(1+$C$19/12)</f>
        <v>829900.6367704396</v>
      </c>
      <c r="H226" s="34">
        <f>H225*(1+$C$13/12)</f>
        <v>2928091.7082604994</v>
      </c>
      <c r="I226" s="53">
        <f t="shared" si="16"/>
        <v>9516.298051846621</v>
      </c>
      <c r="J226" s="42">
        <f t="shared" si="17"/>
        <v>27768.967648127593</v>
      </c>
      <c r="K226" s="42">
        <f t="shared" si="18"/>
        <v>5660.07935451312</v>
      </c>
      <c r="L226" s="42">
        <f t="shared" si="19"/>
        <v>4085176.0480154604</v>
      </c>
      <c r="M226" s="43">
        <f>M225*(1+$C$13/12)+K226</f>
        <v>1924160.4851477796</v>
      </c>
      <c r="N226" s="6"/>
    </row>
    <row r="227" spans="1:14" ht="15">
      <c r="A227" s="2">
        <f>$A$25+INT(B226/12)</f>
        <v>17</v>
      </c>
      <c r="B227" s="2">
        <v>203</v>
      </c>
      <c r="C227" s="3">
        <f>C226*(1+$C$13/12)</f>
        <v>43088.49620466896</v>
      </c>
      <c r="D227" s="32">
        <f>$C$11</f>
        <v>7774.54</v>
      </c>
      <c r="E227" s="33">
        <f>E226*(1+$C$13/12)</f>
        <v>27861.530873621352</v>
      </c>
      <c r="F227" s="33">
        <f t="shared" si="15"/>
        <v>7452.425331047609</v>
      </c>
      <c r="G227" s="33">
        <f>F227+G226*(1+$C$19/12)</f>
        <v>840119.3975573888</v>
      </c>
      <c r="H227" s="34">
        <f>H226*(1+$C$13/12)</f>
        <v>2937852.0139547014</v>
      </c>
      <c r="I227" s="53">
        <f t="shared" si="16"/>
        <v>9548.019045352778</v>
      </c>
      <c r="J227" s="42">
        <f t="shared" si="17"/>
        <v>27861.530873621352</v>
      </c>
      <c r="K227" s="42">
        <f t="shared" si="18"/>
        <v>5678.946285694834</v>
      </c>
      <c r="L227" s="42">
        <f t="shared" si="19"/>
        <v>4124898.1280346173</v>
      </c>
      <c r="M227" s="43">
        <f>M226*(1+$C$13/12)+K227</f>
        <v>1936253.2997173006</v>
      </c>
      <c r="N227" s="6"/>
    </row>
    <row r="228" spans="1:14" ht="15">
      <c r="A228" s="2">
        <f>$A$25+INT(B227/12)</f>
        <v>17</v>
      </c>
      <c r="B228" s="2">
        <v>204</v>
      </c>
      <c r="C228" s="3">
        <f>C227*(1+$C$13/12)</f>
        <v>43232.124525351195</v>
      </c>
      <c r="D228" s="32">
        <f>$C$11</f>
        <v>7774.54</v>
      </c>
      <c r="E228" s="33">
        <f>E227*(1+$C$13/12)</f>
        <v>27954.40264320009</v>
      </c>
      <c r="F228" s="33">
        <f t="shared" si="15"/>
        <v>7503.181882151104</v>
      </c>
      <c r="G228" s="33">
        <f>F228+G227*(1+$C$19/12)</f>
        <v>850422.9774313979</v>
      </c>
      <c r="H228" s="34">
        <f>H227*(1+$C$13/12)</f>
        <v>2947644.854001217</v>
      </c>
      <c r="I228" s="53">
        <f t="shared" si="16"/>
        <v>9579.845775503954</v>
      </c>
      <c r="J228" s="42">
        <f t="shared" si="17"/>
        <v>27954.40264320009</v>
      </c>
      <c r="K228" s="42">
        <f t="shared" si="18"/>
        <v>5697.876106647149</v>
      </c>
      <c r="L228" s="42">
        <f t="shared" si="19"/>
        <v>4164970.15520822</v>
      </c>
      <c r="M228" s="43">
        <f>M227*(1+$C$13/12)+K228</f>
        <v>1948405.353489672</v>
      </c>
      <c r="N228" s="6"/>
    </row>
    <row r="229" spans="1:14" ht="15">
      <c r="A229" s="2">
        <f>$A$25+INT(B228/12)</f>
        <v>18</v>
      </c>
      <c r="B229" s="2">
        <v>205</v>
      </c>
      <c r="C229" s="3">
        <f>C228*(1+$C$13/12)</f>
        <v>43376.23160710237</v>
      </c>
      <c r="D229" s="32">
        <f>$C$11</f>
        <v>7774.54</v>
      </c>
      <c r="E229" s="33">
        <f>E228*(1+$C$13/12)</f>
        <v>28047.583985344092</v>
      </c>
      <c r="F229" s="33">
        <f t="shared" si="15"/>
        <v>7554.107621758274</v>
      </c>
      <c r="G229" s="33">
        <f>F229+G228*(1+$C$19/12)</f>
        <v>860811.8283112609</v>
      </c>
      <c r="H229" s="34">
        <f>H228*(1+$C$13/12)</f>
        <v>2957470.336847888</v>
      </c>
      <c r="I229" s="53">
        <f t="shared" si="16"/>
        <v>9611.778594755635</v>
      </c>
      <c r="J229" s="42">
        <f t="shared" si="17"/>
        <v>28047.583985344092</v>
      </c>
      <c r="K229" s="42">
        <f t="shared" si="18"/>
        <v>5716.869027002642</v>
      </c>
      <c r="L229" s="42">
        <f t="shared" si="19"/>
        <v>4205395.108861958</v>
      </c>
      <c r="M229" s="43">
        <f>M228*(1+$C$13/12)+K229</f>
        <v>1960616.9070283072</v>
      </c>
      <c r="N229" s="6"/>
    </row>
    <row r="230" spans="1:14" ht="15">
      <c r="A230" s="2">
        <f>$A$25+INT(B229/12)</f>
        <v>18</v>
      </c>
      <c r="B230" s="2">
        <v>206</v>
      </c>
      <c r="C230" s="3">
        <f>C229*(1+$C$13/12)</f>
        <v>43520.81904579271</v>
      </c>
      <c r="D230" s="32">
        <f>$C$11</f>
        <v>7774.54</v>
      </c>
      <c r="E230" s="33">
        <f>E229*(1+$C$13/12)</f>
        <v>28141.075931961906</v>
      </c>
      <c r="F230" s="33">
        <f t="shared" si="15"/>
        <v>7605.203113830805</v>
      </c>
      <c r="G230" s="33">
        <f>F230+G229*(1+$C$19/12)</f>
        <v>871286.4041861292</v>
      </c>
      <c r="H230" s="34">
        <f>H229*(1+$C$13/12)</f>
        <v>2967328.5713040475</v>
      </c>
      <c r="I230" s="53">
        <f t="shared" si="16"/>
        <v>9643.817856738155</v>
      </c>
      <c r="J230" s="42">
        <f t="shared" si="17"/>
        <v>28141.075931961906</v>
      </c>
      <c r="K230" s="42">
        <f t="shared" si="18"/>
        <v>5735.925257092651</v>
      </c>
      <c r="L230" s="42">
        <f t="shared" si="19"/>
        <v>4246175.993359567</v>
      </c>
      <c r="M230" s="43">
        <f>M229*(1+$C$13/12)+K230</f>
        <v>1972888.2219754942</v>
      </c>
      <c r="N230" s="6"/>
    </row>
    <row r="231" spans="1:14" ht="15">
      <c r="A231" s="2">
        <f>$A$25+INT(B230/12)</f>
        <v>18</v>
      </c>
      <c r="B231" s="2">
        <v>207</v>
      </c>
      <c r="C231" s="3">
        <f>C230*(1+$C$13/12)</f>
        <v>43665.88844261203</v>
      </c>
      <c r="D231" s="32">
        <f>$C$11</f>
        <v>7774.54</v>
      </c>
      <c r="E231" s="33">
        <f>E230*(1+$C$13/12)</f>
        <v>28234.87951840178</v>
      </c>
      <c r="F231" s="33">
        <f t="shared" si="15"/>
        <v>7656.468924210247</v>
      </c>
      <c r="G231" s="33">
        <f>F231+G230*(1+$C$19/12)</f>
        <v>881847.1611242933</v>
      </c>
      <c r="H231" s="34">
        <f>H230*(1+$C$13/12)</f>
        <v>2977219.6665417277</v>
      </c>
      <c r="I231" s="53">
        <f t="shared" si="16"/>
        <v>9675.963916260616</v>
      </c>
      <c r="J231" s="42">
        <f t="shared" si="17"/>
        <v>28234.87951840178</v>
      </c>
      <c r="K231" s="42">
        <f t="shared" si="18"/>
        <v>5755.0450079496295</v>
      </c>
      <c r="L231" s="42">
        <f t="shared" si="19"/>
        <v>4287315.838312179</v>
      </c>
      <c r="M231" s="43">
        <f>M230*(1+$C$13/12)+K231</f>
        <v>1985219.5610566956</v>
      </c>
      <c r="N231" s="6"/>
    </row>
    <row r="232" spans="1:14" ht="15">
      <c r="A232" s="2">
        <f>$A$25+INT(B231/12)</f>
        <v>18</v>
      </c>
      <c r="B232" s="2">
        <v>208</v>
      </c>
      <c r="C232" s="3">
        <f>C231*(1+$C$13/12)</f>
        <v>43811.4414040874</v>
      </c>
      <c r="D232" s="32">
        <f>$C$11</f>
        <v>7774.54</v>
      </c>
      <c r="E232" s="33">
        <f>E231*(1+$C$13/12)</f>
        <v>28328.99578346312</v>
      </c>
      <c r="F232" s="33">
        <f t="shared" si="15"/>
        <v>7707.905620624282</v>
      </c>
      <c r="G232" s="33">
        <f>F232+G231*(1+$C$19/12)</f>
        <v>892494.5572819987</v>
      </c>
      <c r="H232" s="34">
        <f>H231*(1+$C$13/12)</f>
        <v>2987143.732096867</v>
      </c>
      <c r="I232" s="53">
        <f t="shared" si="16"/>
        <v>9708.217129314819</v>
      </c>
      <c r="J232" s="42">
        <f t="shared" si="17"/>
        <v>28328.99578346312</v>
      </c>
      <c r="K232" s="42">
        <f t="shared" si="18"/>
        <v>5774.228491309463</v>
      </c>
      <c r="L232" s="42">
        <f t="shared" si="19"/>
        <v>4328817.698789422</v>
      </c>
      <c r="M232" s="43">
        <f>M231*(1+$C$13/12)+K232</f>
        <v>1997611.188084861</v>
      </c>
      <c r="N232" s="6"/>
    </row>
    <row r="233" spans="1:14" ht="15">
      <c r="A233" s="2">
        <f>$A$25+INT(B232/12)</f>
        <v>18</v>
      </c>
      <c r="B233" s="2">
        <v>209</v>
      </c>
      <c r="C233" s="3">
        <f>C232*(1+$C$13/12)</f>
        <v>43957.479542101035</v>
      </c>
      <c r="D233" s="32">
        <f>$C$11</f>
        <v>7774.54</v>
      </c>
      <c r="E233" s="33">
        <f>E232*(1+$C$13/12)</f>
        <v>28423.425769408</v>
      </c>
      <c r="F233" s="33">
        <f t="shared" si="15"/>
        <v>7759.513772693033</v>
      </c>
      <c r="G233" s="33">
        <f>F233+G232*(1+$C$19/12)</f>
        <v>903229.0529122984</v>
      </c>
      <c r="H233" s="34">
        <f>H232*(1+$C$13/12)</f>
        <v>2997100.877870524</v>
      </c>
      <c r="I233" s="53">
        <f t="shared" si="16"/>
        <v>9740.577853079201</v>
      </c>
      <c r="J233" s="42">
        <f t="shared" si="17"/>
        <v>28423.425769408</v>
      </c>
      <c r="K233" s="42">
        <f t="shared" si="18"/>
        <v>5793.475919613833</v>
      </c>
      <c r="L233" s="42">
        <f t="shared" si="19"/>
        <v>4370684.655532281</v>
      </c>
      <c r="M233" s="43">
        <f>M232*(1+$C$13/12)+K233</f>
        <v>2010063.3679647578</v>
      </c>
      <c r="N233" s="6"/>
    </row>
    <row r="234" spans="1:14" ht="15">
      <c r="A234" s="2">
        <f>$A$25+INT(B233/12)</f>
        <v>18</v>
      </c>
      <c r="B234" s="2">
        <v>210</v>
      </c>
      <c r="C234" s="3">
        <f>C233*(1+$C$13/12)</f>
        <v>44104.00447390804</v>
      </c>
      <c r="D234" s="32">
        <f>$C$11</f>
        <v>7774.54</v>
      </c>
      <c r="E234" s="33">
        <f>E233*(1+$C$13/12)</f>
        <v>28518.170521972697</v>
      </c>
      <c r="F234" s="33">
        <f t="shared" si="15"/>
        <v>7811.293951935342</v>
      </c>
      <c r="G234" s="33">
        <f>F234+G233*(1+$C$19/12)</f>
        <v>914051.1103739415</v>
      </c>
      <c r="H234" s="34">
        <f>H233*(1+$C$13/12)</f>
        <v>3007091.2141300924</v>
      </c>
      <c r="I234" s="53">
        <f t="shared" si="16"/>
        <v>9773.046445922799</v>
      </c>
      <c r="J234" s="42">
        <f t="shared" si="17"/>
        <v>28518.170521972697</v>
      </c>
      <c r="K234" s="42">
        <f t="shared" si="18"/>
        <v>5812.787506012541</v>
      </c>
      <c r="L234" s="42">
        <f t="shared" si="19"/>
        <v>4412919.815167729</v>
      </c>
      <c r="M234" s="43">
        <f>M233*(1+$C$13/12)+K234</f>
        <v>2022576.3666973196</v>
      </c>
      <c r="N234" s="6"/>
    </row>
    <row r="235" spans="1:14" ht="15">
      <c r="A235" s="2">
        <f>$A$25+INT(B234/12)</f>
        <v>18</v>
      </c>
      <c r="B235" s="2">
        <v>211</v>
      </c>
      <c r="C235" s="3">
        <f>C234*(1+$C$13/12)</f>
        <v>44251.017822154405</v>
      </c>
      <c r="D235" s="32">
        <f>$C$11</f>
        <v>7774.54</v>
      </c>
      <c r="E235" s="33">
        <f>E234*(1+$C$13/12)</f>
        <v>28613.231090379275</v>
      </c>
      <c r="F235" s="33">
        <f t="shared" si="15"/>
        <v>7863.246731775129</v>
      </c>
      <c r="G235" s="33">
        <f>F235+G234*(1+$C$19/12)</f>
        <v>924961.1941402964</v>
      </c>
      <c r="H235" s="34">
        <f>H234*(1+$C$13/12)</f>
        <v>3017114.851510526</v>
      </c>
      <c r="I235" s="53">
        <f t="shared" si="16"/>
        <v>9805.623267409208</v>
      </c>
      <c r="J235" s="42">
        <f t="shared" si="17"/>
        <v>28613.231090379275</v>
      </c>
      <c r="K235" s="42">
        <f t="shared" si="18"/>
        <v>5832.16346436592</v>
      </c>
      <c r="L235" s="42">
        <f t="shared" si="19"/>
        <v>4455526.310425159</v>
      </c>
      <c r="M235" s="43">
        <f>M234*(1+$C$13/12)+K235</f>
        <v>2035150.45138401</v>
      </c>
      <c r="N235" s="6"/>
    </row>
    <row r="236" spans="1:14" ht="15">
      <c r="A236" s="2">
        <f>$A$25+INT(B235/12)</f>
        <v>18</v>
      </c>
      <c r="B236" s="2">
        <v>212</v>
      </c>
      <c r="C236" s="3">
        <f>C235*(1+$C$13/12)</f>
        <v>44398.52121489492</v>
      </c>
      <c r="D236" s="32">
        <f>$C$11</f>
        <v>7774.54</v>
      </c>
      <c r="E236" s="33">
        <f>E235*(1+$C$13/12)</f>
        <v>28708.60852734721</v>
      </c>
      <c r="F236" s="33">
        <f t="shared" si="15"/>
        <v>7915.372687547711</v>
      </c>
      <c r="G236" s="33">
        <f>F236+G235*(1+$C$19/12)</f>
        <v>935959.7708083119</v>
      </c>
      <c r="H236" s="34">
        <f>H235*(1+$C$13/12)</f>
        <v>3027171.9010155615</v>
      </c>
      <c r="I236" s="53">
        <f t="shared" si="16"/>
        <v>9838.308678300573</v>
      </c>
      <c r="J236" s="42">
        <f t="shared" si="17"/>
        <v>28708.60852734721</v>
      </c>
      <c r="K236" s="42">
        <f t="shared" si="18"/>
        <v>5851.604009247141</v>
      </c>
      <c r="L236" s="42">
        <f t="shared" si="19"/>
        <v>4498507.300354616</v>
      </c>
      <c r="M236" s="43">
        <f>M235*(1+$C$13/12)+K236</f>
        <v>2047785.890231204</v>
      </c>
      <c r="N236" s="6"/>
    </row>
    <row r="237" spans="1:14" ht="15">
      <c r="A237" s="2">
        <f>$A$25+INT(B236/12)</f>
        <v>18</v>
      </c>
      <c r="B237" s="2">
        <v>213</v>
      </c>
      <c r="C237" s="3">
        <f>C236*(1+$C$13/12)</f>
        <v>44546.516285611244</v>
      </c>
      <c r="D237" s="32">
        <f>$C$11</f>
        <v>7774.54</v>
      </c>
      <c r="E237" s="33">
        <f>E236*(1+$C$13/12)</f>
        <v>28804.303889105035</v>
      </c>
      <c r="F237" s="33">
        <f t="shared" si="15"/>
        <v>7967.672396506208</v>
      </c>
      <c r="G237" s="33">
        <f>F237+G236*(1+$C$19/12)</f>
        <v>947047.3091075125</v>
      </c>
      <c r="H237" s="34">
        <f>H236*(1+$C$13/12)</f>
        <v>3037262.4740189468</v>
      </c>
      <c r="I237" s="53">
        <f t="shared" si="16"/>
        <v>9871.103040561575</v>
      </c>
      <c r="J237" s="42">
        <f t="shared" si="17"/>
        <v>28804.303889105035</v>
      </c>
      <c r="K237" s="42">
        <f t="shared" si="18"/>
        <v>5871.109355944634</v>
      </c>
      <c r="L237" s="42">
        <f t="shared" si="19"/>
        <v>4541865.970546848</v>
      </c>
      <c r="M237" s="43">
        <f>M236*(1+$C$13/12)+K237</f>
        <v>2060482.952554586</v>
      </c>
      <c r="N237" s="6"/>
    </row>
    <row r="238" spans="1:14" ht="15">
      <c r="A238" s="2">
        <f>$A$25+INT(B237/12)</f>
        <v>18</v>
      </c>
      <c r="B238" s="2">
        <v>214</v>
      </c>
      <c r="C238" s="3">
        <f>C237*(1+$C$13/12)</f>
        <v>44695.00467322995</v>
      </c>
      <c r="D238" s="32">
        <f>$C$11</f>
        <v>7774.54</v>
      </c>
      <c r="E238" s="33">
        <f>E237*(1+$C$13/12)</f>
        <v>28900.318235402054</v>
      </c>
      <c r="F238" s="33">
        <f t="shared" si="15"/>
        <v>8020.146437827898</v>
      </c>
      <c r="G238" s="33">
        <f>F238+G237*(1+$C$19/12)</f>
        <v>958224.279909032</v>
      </c>
      <c r="H238" s="34">
        <f>H237*(1+$C$13/12)</f>
        <v>3047386.682265677</v>
      </c>
      <c r="I238" s="53">
        <f t="shared" si="16"/>
        <v>9904.006717363447</v>
      </c>
      <c r="J238" s="42">
        <f t="shared" si="17"/>
        <v>28900.318235402054</v>
      </c>
      <c r="K238" s="42">
        <f t="shared" si="18"/>
        <v>5890.679720464454</v>
      </c>
      <c r="L238" s="42">
        <f t="shared" si="19"/>
        <v>4585605.5333552025</v>
      </c>
      <c r="M238" s="43">
        <f>M237*(1+$C$13/12)+K238</f>
        <v>2073241.908783566</v>
      </c>
      <c r="N238" s="6"/>
    </row>
    <row r="239" spans="1:14" ht="15">
      <c r="A239" s="2">
        <f>$A$25+INT(B238/12)</f>
        <v>18</v>
      </c>
      <c r="B239" s="2">
        <v>215</v>
      </c>
      <c r="C239" s="3">
        <f>C238*(1+$C$13/12)</f>
        <v>44843.98802214072</v>
      </c>
      <c r="D239" s="32">
        <f>$C$11</f>
        <v>7774.54</v>
      </c>
      <c r="E239" s="33">
        <f>E238*(1+$C$13/12)</f>
        <v>28996.652629520064</v>
      </c>
      <c r="F239" s="33">
        <f t="shared" si="15"/>
        <v>8072.795392620657</v>
      </c>
      <c r="G239" s="33">
        <f>F239+G238*(1+$C$19/12)</f>
        <v>969491.1562346829</v>
      </c>
      <c r="H239" s="34">
        <f>H238*(1+$C$13/12)</f>
        <v>3057544.6378732296</v>
      </c>
      <c r="I239" s="53">
        <f t="shared" si="16"/>
        <v>9937.020073087993</v>
      </c>
      <c r="J239" s="42">
        <f t="shared" si="17"/>
        <v>28996.652629520064</v>
      </c>
      <c r="K239" s="42">
        <f t="shared" si="18"/>
        <v>5910.315319532663</v>
      </c>
      <c r="L239" s="42">
        <f t="shared" si="19"/>
        <v>4629729.228119361</v>
      </c>
      <c r="M239" s="43">
        <f>M238*(1+$C$13/12)+K239</f>
        <v>2086063.0304657107</v>
      </c>
      <c r="N239" s="6"/>
    </row>
    <row r="240" spans="1:14" ht="15">
      <c r="A240" s="2">
        <f>$A$25+INT(B239/12)</f>
        <v>18</v>
      </c>
      <c r="B240" s="2">
        <v>216</v>
      </c>
      <c r="C240" s="3">
        <f>C239*(1+$C$13/12)</f>
        <v>44993.467982214526</v>
      </c>
      <c r="D240" s="32">
        <f>$C$11</f>
        <v>7774.54</v>
      </c>
      <c r="E240" s="33">
        <f>E239*(1+$C$13/12)</f>
        <v>29093.308138285134</v>
      </c>
      <c r="F240" s="33">
        <f t="shared" si="15"/>
        <v>8125.619843929391</v>
      </c>
      <c r="G240" s="33">
        <f>F240+G239*(1+$C$19/12)</f>
        <v>980848.4132660613</v>
      </c>
      <c r="H240" s="34">
        <f>H239*(1+$C$13/12)</f>
        <v>3067736.4533328074</v>
      </c>
      <c r="I240" s="53">
        <f t="shared" si="16"/>
        <v>9970.14347333162</v>
      </c>
      <c r="J240" s="42">
        <f t="shared" si="17"/>
        <v>29093.308138285134</v>
      </c>
      <c r="K240" s="42">
        <f t="shared" si="18"/>
        <v>5930.016370597772</v>
      </c>
      <c r="L240" s="42">
        <f t="shared" si="19"/>
        <v>4674240.321390954</v>
      </c>
      <c r="M240" s="43">
        <f>M239*(1+$C$13/12)+K240</f>
        <v>2098946.5902711945</v>
      </c>
      <c r="N240" s="6"/>
    </row>
    <row r="241" spans="1:14" ht="15">
      <c r="A241" s="2">
        <f>$A$25+INT(B240/12)</f>
        <v>19</v>
      </c>
      <c r="B241" s="2">
        <v>217</v>
      </c>
      <c r="C241" s="3">
        <f>C240*(1+$C$13/12)</f>
        <v>45143.44620882191</v>
      </c>
      <c r="D241" s="32">
        <f>$C$11</f>
        <v>7774.54</v>
      </c>
      <c r="E241" s="33">
        <f>E240*(1+$C$13/12)</f>
        <v>29190.28583207942</v>
      </c>
      <c r="F241" s="33">
        <f t="shared" si="15"/>
        <v>8178.620376742489</v>
      </c>
      <c r="G241" s="33">
        <f>F241+G240*(1+$C$19/12)</f>
        <v>992296.5283536908</v>
      </c>
      <c r="H241" s="34">
        <f>H240*(1+$C$13/12)</f>
        <v>3077962.2415105836</v>
      </c>
      <c r="I241" s="53">
        <f t="shared" si="16"/>
        <v>10003.377284909393</v>
      </c>
      <c r="J241" s="42">
        <f t="shared" si="17"/>
        <v>29190.28583207942</v>
      </c>
      <c r="K241" s="42">
        <f t="shared" si="18"/>
        <v>5949.783091833095</v>
      </c>
      <c r="L241" s="42">
        <f t="shared" si="19"/>
        <v>4719142.107161044</v>
      </c>
      <c r="M241" s="43">
        <f>M240*(1+$C$13/12)+K241</f>
        <v>2111892.861997265</v>
      </c>
      <c r="N241" s="6"/>
    </row>
    <row r="242" spans="1:14" ht="15">
      <c r="A242" s="2">
        <f>$A$25+INT(B241/12)</f>
        <v>19</v>
      </c>
      <c r="B242" s="2">
        <v>218</v>
      </c>
      <c r="C242" s="3">
        <f>C241*(1+$C$13/12)</f>
        <v>45293.92436285132</v>
      </c>
      <c r="D242" s="32">
        <f>$C$11</f>
        <v>7774.54</v>
      </c>
      <c r="E242" s="33">
        <f>E241*(1+$C$13/12)</f>
        <v>29287.586784853018</v>
      </c>
      <c r="F242" s="33">
        <f t="shared" si="15"/>
        <v>8231.797577998303</v>
      </c>
      <c r="G242" s="33">
        <f>F242+G241*(1+$C$19/12)</f>
        <v>1003835.9810262014</v>
      </c>
      <c r="H242" s="34">
        <f>H241*(1+$C$13/12)</f>
        <v>3088222.1156489523</v>
      </c>
      <c r="I242" s="53">
        <f t="shared" si="16"/>
        <v>10036.721875859092</v>
      </c>
      <c r="J242" s="42">
        <f t="shared" si="17"/>
        <v>29287.586784853018</v>
      </c>
      <c r="K242" s="42">
        <f t="shared" si="18"/>
        <v>5969.615702139214</v>
      </c>
      <c r="L242" s="42">
        <f t="shared" si="19"/>
        <v>4764437.907089525</v>
      </c>
      <c r="M242" s="43">
        <f>M241*(1+$C$13/12)+K242</f>
        <v>2124902.1205727286</v>
      </c>
      <c r="N242" s="6"/>
    </row>
    <row r="243" spans="1:14" ht="15">
      <c r="A243" s="2">
        <f>$A$25+INT(B242/12)</f>
        <v>19</v>
      </c>
      <c r="B243" s="2">
        <v>219</v>
      </c>
      <c r="C243" s="3">
        <f>C242*(1+$C$13/12)</f>
        <v>45444.9041107275</v>
      </c>
      <c r="D243" s="32">
        <f>$C$11</f>
        <v>7774.54</v>
      </c>
      <c r="E243" s="33">
        <f>E242*(1+$C$13/12)</f>
        <v>29385.212074135863</v>
      </c>
      <c r="F243" s="33">
        <f t="shared" si="15"/>
        <v>8285.152036591633</v>
      </c>
      <c r="G243" s="33">
        <f>F243+G242*(1+$C$19/12)</f>
        <v>1015467.2529995472</v>
      </c>
      <c r="H243" s="34">
        <f>H242*(1+$C$13/12)</f>
        <v>3098516.1893677823</v>
      </c>
      <c r="I243" s="53">
        <f t="shared" si="16"/>
        <v>10070.17761544529</v>
      </c>
      <c r="J243" s="42">
        <f t="shared" si="17"/>
        <v>29385.212074135863</v>
      </c>
      <c r="K243" s="42">
        <f t="shared" si="18"/>
        <v>5989.514421146345</v>
      </c>
      <c r="L243" s="42">
        <f t="shared" si="19"/>
        <v>4810131.070736418</v>
      </c>
      <c r="M243" s="43">
        <f>M242*(1+$C$13/12)+K243</f>
        <v>2137974.6420624508</v>
      </c>
      <c r="N243" s="6"/>
    </row>
    <row r="244" spans="1:14" ht="15">
      <c r="A244" s="2">
        <f>$A$25+INT(B243/12)</f>
        <v>19</v>
      </c>
      <c r="B244" s="2">
        <v>220</v>
      </c>
      <c r="C244" s="3">
        <f>C243*(1+$C$13/12)</f>
        <v>45596.38712442992</v>
      </c>
      <c r="D244" s="32">
        <f>$C$11</f>
        <v>7774.54</v>
      </c>
      <c r="E244" s="33">
        <f>E243*(1+$C$13/12)</f>
        <v>29483.16278104965</v>
      </c>
      <c r="F244" s="33">
        <f t="shared" si="15"/>
        <v>8338.684343380271</v>
      </c>
      <c r="G244" s="33">
        <f>F244+G243*(1+$C$19/12)</f>
        <v>1027190.8281862594</v>
      </c>
      <c r="H244" s="34">
        <f>H243*(1+$C$13/12)</f>
        <v>3108844.5766656753</v>
      </c>
      <c r="I244" s="53">
        <f t="shared" si="16"/>
        <v>10103.744874163442</v>
      </c>
      <c r="J244" s="42">
        <f t="shared" si="17"/>
        <v>29483.16278104965</v>
      </c>
      <c r="K244" s="42">
        <f t="shared" si="18"/>
        <v>6009.479469216829</v>
      </c>
      <c r="L244" s="42">
        <f t="shared" si="19"/>
        <v>4856224.975795104</v>
      </c>
      <c r="M244" s="43">
        <f>M243*(1+$C$13/12)+K244</f>
        <v>2151110.703671876</v>
      </c>
      <c r="N244" s="6"/>
    </row>
    <row r="245" spans="1:14" ht="15">
      <c r="A245" s="2">
        <f>$A$25+INT(B244/12)</f>
        <v>19</v>
      </c>
      <c r="B245" s="2">
        <v>221</v>
      </c>
      <c r="C245" s="3">
        <f>C244*(1+$C$13/12)</f>
        <v>45748.37508151136</v>
      </c>
      <c r="D245" s="32">
        <f>$C$11</f>
        <v>7774.54</v>
      </c>
      <c r="E245" s="33">
        <f>E244*(1+$C$13/12)</f>
        <v>29581.439990319817</v>
      </c>
      <c r="F245" s="33">
        <f t="shared" si="15"/>
        <v>8392.395091191542</v>
      </c>
      <c r="G245" s="33">
        <f>F245+G244*(1+$C$19/12)</f>
        <v>1039007.1927047385</v>
      </c>
      <c r="H245" s="34">
        <f>H244*(1+$C$13/12)</f>
        <v>3119207.391921228</v>
      </c>
      <c r="I245" s="53">
        <f t="shared" si="16"/>
        <v>10137.424023743988</v>
      </c>
      <c r="J245" s="42">
        <f t="shared" si="17"/>
        <v>29581.439990319817</v>
      </c>
      <c r="K245" s="42">
        <f t="shared" si="18"/>
        <v>6029.5110674475545</v>
      </c>
      <c r="L245" s="42">
        <f t="shared" si="19"/>
        <v>4902723.028327511</v>
      </c>
      <c r="M245" s="43">
        <f>M244*(1+$C$13/12)+K245</f>
        <v>2164310.5837515634</v>
      </c>
      <c r="N245" s="6"/>
    </row>
    <row r="246" spans="1:14" ht="15">
      <c r="A246" s="2">
        <f>$A$25+INT(B245/12)</f>
        <v>19</v>
      </c>
      <c r="B246" s="2">
        <v>222</v>
      </c>
      <c r="C246" s="3">
        <f>C245*(1+$C$13/12)</f>
        <v>45900.8696651164</v>
      </c>
      <c r="D246" s="32">
        <f>$C$11</f>
        <v>7774.54</v>
      </c>
      <c r="E246" s="33">
        <f>E245*(1+$C$13/12)</f>
        <v>29680.044790287553</v>
      </c>
      <c r="F246" s="33">
        <f t="shared" si="15"/>
        <v>8446.284874828845</v>
      </c>
      <c r="G246" s="33">
        <f>F246+G245*(1+$C$19/12)</f>
        <v>1050916.834888583</v>
      </c>
      <c r="H246" s="34">
        <f>H245*(1+$C$13/12)</f>
        <v>3129604.7498942986</v>
      </c>
      <c r="I246" s="53">
        <f t="shared" si="16"/>
        <v>10171.215437156468</v>
      </c>
      <c r="J246" s="42">
        <f t="shared" si="17"/>
        <v>29680.044790287553</v>
      </c>
      <c r="K246" s="42">
        <f t="shared" si="18"/>
        <v>6049.609437672378</v>
      </c>
      <c r="L246" s="42">
        <f t="shared" si="19"/>
        <v>4949628.663001246</v>
      </c>
      <c r="M246" s="43">
        <f>M245*(1+$C$13/12)+K246</f>
        <v>2177574.5618017414</v>
      </c>
      <c r="N246" s="6"/>
    </row>
    <row r="247" spans="1:14" ht="15">
      <c r="A247" s="2">
        <f>$A$25+INT(B246/12)</f>
        <v>19</v>
      </c>
      <c r="B247" s="2">
        <v>223</v>
      </c>
      <c r="C247" s="3">
        <f>C246*(1+$C$13/12)</f>
        <v>46053.87256400012</v>
      </c>
      <c r="D247" s="32">
        <f>$C$11</f>
        <v>7774.54</v>
      </c>
      <c r="E247" s="33">
        <f>E246*(1+$C$13/12)</f>
        <v>29778.978272921846</v>
      </c>
      <c r="F247" s="33">
        <f t="shared" si="15"/>
        <v>8500.354291078274</v>
      </c>
      <c r="G247" s="33">
        <f>F247+G246*(1+$C$19/12)</f>
        <v>1062920.2452959565</v>
      </c>
      <c r="H247" s="34">
        <f>H246*(1+$C$13/12)</f>
        <v>3140036.7657272797</v>
      </c>
      <c r="I247" s="53">
        <f t="shared" si="16"/>
        <v>10205.119488613658</v>
      </c>
      <c r="J247" s="42">
        <f t="shared" si="17"/>
        <v>29778.978272921846</v>
      </c>
      <c r="K247" s="42">
        <f t="shared" si="18"/>
        <v>6069.774802464617</v>
      </c>
      <c r="L247" s="42">
        <f t="shared" si="19"/>
        <v>4996945.343328721</v>
      </c>
      <c r="M247" s="43">
        <f>M246*(1+$C$13/12)+K247</f>
        <v>2190902.9184768787</v>
      </c>
      <c r="N247" s="6"/>
    </row>
    <row r="248" spans="1:14" ht="15">
      <c r="A248" s="2">
        <f>$A$25+INT(B247/12)</f>
        <v>19</v>
      </c>
      <c r="B248" s="2">
        <v>224</v>
      </c>
      <c r="C248" s="3">
        <f>C247*(1+$C$13/12)</f>
        <v>46207.38547254679</v>
      </c>
      <c r="D248" s="32">
        <f>$C$11</f>
        <v>7774.54</v>
      </c>
      <c r="E248" s="33">
        <f>E247*(1+$C$13/12)</f>
        <v>29878.241533831588</v>
      </c>
      <c r="F248" s="33">
        <f t="shared" si="15"/>
        <v>8554.603938715201</v>
      </c>
      <c r="G248" s="33">
        <f>F248+G247*(1+$C$19/12)</f>
        <v>1075017.9167189917</v>
      </c>
      <c r="H248" s="34">
        <f>H247*(1+$C$13/12)</f>
        <v>3150503.554946371</v>
      </c>
      <c r="I248" s="53">
        <f t="shared" si="16"/>
        <v>10239.136553575705</v>
      </c>
      <c r="J248" s="42">
        <f t="shared" si="17"/>
        <v>29878.241533831588</v>
      </c>
      <c r="K248" s="42">
        <f t="shared" si="18"/>
        <v>6090.007385139495</v>
      </c>
      <c r="L248" s="42">
        <f t="shared" si="19"/>
        <v>5044676.5619082665</v>
      </c>
      <c r="M248" s="43">
        <f>M247*(1+$C$13/12)+K248</f>
        <v>2204295.9355902746</v>
      </c>
      <c r="N248" s="6"/>
    </row>
    <row r="249" spans="1:14" ht="15">
      <c r="A249" s="2">
        <f>$A$25+INT(B248/12)</f>
        <v>19</v>
      </c>
      <c r="B249" s="2">
        <v>225</v>
      </c>
      <c r="C249" s="3">
        <f>C248*(1+$C$13/12)</f>
        <v>46361.41009078862</v>
      </c>
      <c r="D249" s="32">
        <f>$C$11</f>
        <v>7774.54</v>
      </c>
      <c r="E249" s="33">
        <f>E248*(1+$C$13/12)</f>
        <v>29977.835672277695</v>
      </c>
      <c r="F249" s="33">
        <f t="shared" si="15"/>
        <v>8609.03441851092</v>
      </c>
      <c r="G249" s="33">
        <f>F249+G248*(1+$C$19/12)</f>
        <v>1087210.3441932327</v>
      </c>
      <c r="H249" s="34">
        <f>H248*(1+$C$13/12)</f>
        <v>3161005.233462859</v>
      </c>
      <c r="I249" s="53">
        <f t="shared" si="16"/>
        <v>10273.267008754292</v>
      </c>
      <c r="J249" s="42">
        <f t="shared" si="17"/>
        <v>29977.835672277695</v>
      </c>
      <c r="K249" s="42">
        <f t="shared" si="18"/>
        <v>6110.307409756628</v>
      </c>
      <c r="L249" s="42">
        <f t="shared" si="19"/>
        <v>5092825.840667259</v>
      </c>
      <c r="M249" s="43">
        <f>M248*(1+$C$13/12)+K249</f>
        <v>2217753.896118666</v>
      </c>
      <c r="N249" s="6"/>
    </row>
    <row r="250" spans="1:14" ht="15">
      <c r="A250" s="2">
        <f>$A$25+INT(B249/12)</f>
        <v>19</v>
      </c>
      <c r="B250" s="2">
        <v>226</v>
      </c>
      <c r="C250" s="3">
        <f>C249*(1+$C$13/12)</f>
        <v>46515.94812442458</v>
      </c>
      <c r="D250" s="32">
        <f>$C$11</f>
        <v>7774.54</v>
      </c>
      <c r="E250" s="33">
        <f>E249*(1+$C$13/12)</f>
        <v>30077.76179118529</v>
      </c>
      <c r="F250" s="33">
        <f t="shared" si="15"/>
        <v>8663.646333239292</v>
      </c>
      <c r="G250" s="33">
        <f>F250+G249*(1+$C$19/12)</f>
        <v>1099498.0250071161</v>
      </c>
      <c r="H250" s="34">
        <f>H249*(1+$C$13/12)</f>
        <v>3171541.917574402</v>
      </c>
      <c r="I250" s="53">
        <f t="shared" si="16"/>
        <v>10307.511232116807</v>
      </c>
      <c r="J250" s="42">
        <f t="shared" si="17"/>
        <v>30077.76179118529</v>
      </c>
      <c r="K250" s="42">
        <f t="shared" si="18"/>
        <v>6130.675101122488</v>
      </c>
      <c r="L250" s="42">
        <f t="shared" si="19"/>
        <v>5141396.731107275</v>
      </c>
      <c r="M250" s="43">
        <f>M249*(1+$C$13/12)+K250</f>
        <v>2231277.0842068507</v>
      </c>
      <c r="N250" s="6"/>
    </row>
    <row r="251" spans="1:14" ht="15">
      <c r="A251" s="2">
        <f>$A$25+INT(B250/12)</f>
        <v>19</v>
      </c>
      <c r="B251" s="2">
        <v>227</v>
      </c>
      <c r="C251" s="3">
        <f>C250*(1+$C$13/12)</f>
        <v>46671.00128483934</v>
      </c>
      <c r="D251" s="32">
        <f>$C$11</f>
        <v>7774.54</v>
      </c>
      <c r="E251" s="33">
        <f>E250*(1+$C$13/12)</f>
        <v>30178.02099715591</v>
      </c>
      <c r="F251" s="33">
        <f t="shared" si="15"/>
        <v>8718.440287683428</v>
      </c>
      <c r="G251" s="33">
        <f>F251+G250*(1+$C$19/12)</f>
        <v>1111881.45871149</v>
      </c>
      <c r="H251" s="34">
        <f>H250*(1+$C$13/12)</f>
        <v>3182113.723966317</v>
      </c>
      <c r="I251" s="53">
        <f t="shared" si="16"/>
        <v>10341.86960289053</v>
      </c>
      <c r="J251" s="42">
        <f t="shared" si="17"/>
        <v>30178.02099715591</v>
      </c>
      <c r="K251" s="42">
        <f t="shared" si="18"/>
        <v>6151.110684792897</v>
      </c>
      <c r="L251" s="42">
        <f t="shared" si="19"/>
        <v>5190392.814551295</v>
      </c>
      <c r="M251" s="43">
        <f>M250*(1+$C$13/12)+K251</f>
        <v>2244865.7851723335</v>
      </c>
      <c r="N251" s="6"/>
    </row>
    <row r="252" spans="1:14" ht="15">
      <c r="A252" s="2">
        <f>$A$25+INT(B251/12)</f>
        <v>19</v>
      </c>
      <c r="B252" s="2">
        <v>228</v>
      </c>
      <c r="C252" s="3">
        <f>C251*(1+$C$13/12)</f>
        <v>46826.57128912214</v>
      </c>
      <c r="D252" s="32">
        <f>$C$11</f>
        <v>7774.54</v>
      </c>
      <c r="E252" s="33">
        <f>E251*(1+$C$13/12)</f>
        <v>30278.614400479764</v>
      </c>
      <c r="F252" s="33">
        <f t="shared" si="15"/>
        <v>8773.416888642376</v>
      </c>
      <c r="G252" s="33">
        <f>F252+G251*(1+$C$19/12)</f>
        <v>1124361.1471291708</v>
      </c>
      <c r="H252" s="34">
        <f>H251*(1+$C$13/12)</f>
        <v>3192720.7697128714</v>
      </c>
      <c r="I252" s="53">
        <f t="shared" si="16"/>
        <v>10376.342501566833</v>
      </c>
      <c r="J252" s="42">
        <f t="shared" si="17"/>
        <v>30278.614400479764</v>
      </c>
      <c r="K252" s="42">
        <f t="shared" si="18"/>
        <v>6171.614387075544</v>
      </c>
      <c r="L252" s="42">
        <f t="shared" si="19"/>
        <v>5239817.702392965</v>
      </c>
      <c r="M252" s="43">
        <f>M251*(1+$C$13/12)+K252</f>
        <v>2258520.2855099835</v>
      </c>
      <c r="N252" s="6"/>
    </row>
    <row r="253" spans="1:14" ht="15">
      <c r="A253" s="2">
        <f>$A$25+INT(B252/12)</f>
        <v>20</v>
      </c>
      <c r="B253" s="2">
        <v>229</v>
      </c>
      <c r="C253" s="3">
        <f>C252*(1+$C$13/12)</f>
        <v>46982.659860085885</v>
      </c>
      <c r="D253" s="32">
        <f>$C$11</f>
        <v>7774.54</v>
      </c>
      <c r="E253" s="33">
        <f>E252*(1+$C$13/12)</f>
        <v>30379.543115148033</v>
      </c>
      <c r="F253" s="33">
        <f t="shared" si="15"/>
        <v>8828.57674493785</v>
      </c>
      <c r="G253" s="33">
        <f>F253+G252*(1+$C$19/12)</f>
        <v>1136937.5943645393</v>
      </c>
      <c r="H253" s="34">
        <f>H252*(1+$C$13/12)</f>
        <v>3203363.172278581</v>
      </c>
      <c r="I253" s="53">
        <f t="shared" si="16"/>
        <v>10410.93030990539</v>
      </c>
      <c r="J253" s="42">
        <f t="shared" si="17"/>
        <v>30379.543115148033</v>
      </c>
      <c r="K253" s="42">
        <f t="shared" si="18"/>
        <v>6192.186435032458</v>
      </c>
      <c r="L253" s="42">
        <f t="shared" si="19"/>
        <v>5289675.036347939</v>
      </c>
      <c r="M253" s="43">
        <f>M252*(1+$C$13/12)+K253</f>
        <v>2272240.8728967165</v>
      </c>
      <c r="N253" s="6"/>
    </row>
    <row r="254" spans="1:14" ht="15">
      <c r="A254" s="2">
        <f>$A$25+INT(B253/12)</f>
        <v>20</v>
      </c>
      <c r="B254" s="2">
        <v>230</v>
      </c>
      <c r="C254" s="3">
        <f>C253*(1+$C$13/12)</f>
        <v>47139.26872628617</v>
      </c>
      <c r="D254" s="32">
        <f>$C$11</f>
        <v>7774.54</v>
      </c>
      <c r="E254" s="33">
        <f>E253*(1+$C$13/12)</f>
        <v>30480.808258865196</v>
      </c>
      <c r="F254" s="33">
        <f t="shared" si="15"/>
        <v>8883.920467420976</v>
      </c>
      <c r="G254" s="33">
        <f>F254+G253*(1+$C$19/12)</f>
        <v>1149611.3068131753</v>
      </c>
      <c r="H254" s="34">
        <f>H253*(1+$C$13/12)</f>
        <v>3214041.04951951</v>
      </c>
      <c r="I254" s="53">
        <f t="shared" si="16"/>
        <v>10445.63341093841</v>
      </c>
      <c r="J254" s="42">
        <f t="shared" si="17"/>
        <v>30480.808258865196</v>
      </c>
      <c r="K254" s="42">
        <f t="shared" si="18"/>
        <v>6212.827056482565</v>
      </c>
      <c r="L254" s="42">
        <f t="shared" si="19"/>
        <v>5339968.488707321</v>
      </c>
      <c r="M254" s="43">
        <f>M253*(1+$C$13/12)+K254</f>
        <v>2286027.8361961883</v>
      </c>
      <c r="N254" s="6"/>
    </row>
    <row r="255" spans="1:14" ht="15">
      <c r="A255" s="2">
        <f>$A$25+INT(B254/12)</f>
        <v>20</v>
      </c>
      <c r="B255" s="2">
        <v>231</v>
      </c>
      <c r="C255" s="3">
        <f>C254*(1+$C$13/12)</f>
        <v>47296.399622040466</v>
      </c>
      <c r="D255" s="32">
        <f>$C$11</f>
        <v>7774.54</v>
      </c>
      <c r="E255" s="33">
        <f>E254*(1+$C$13/12)</f>
        <v>30582.410953061415</v>
      </c>
      <c r="F255" s="33">
        <f t="shared" si="15"/>
        <v>8939.44866897905</v>
      </c>
      <c r="G255" s="33">
        <f>F255+G254*(1+$C$19/12)</f>
        <v>1162382.7931715318</v>
      </c>
      <c r="H255" s="34">
        <f>H254*(1+$C$13/12)</f>
        <v>3224754.5196845755</v>
      </c>
      <c r="I255" s="53">
        <f t="shared" si="16"/>
        <v>10480.452188974872</v>
      </c>
      <c r="J255" s="42">
        <f t="shared" si="17"/>
        <v>30582.410953061415</v>
      </c>
      <c r="K255" s="42">
        <f t="shared" si="18"/>
        <v>6233.536480004179</v>
      </c>
      <c r="L255" s="42">
        <f t="shared" si="19"/>
        <v>5390701.762593219</v>
      </c>
      <c r="M255" s="43">
        <f>M254*(1+$C$13/12)+K255</f>
        <v>2299881.465463513</v>
      </c>
      <c r="N255" s="6"/>
    </row>
    <row r="256" spans="1:14" ht="15">
      <c r="A256" s="2">
        <f>$A$25+INT(B255/12)</f>
        <v>20</v>
      </c>
      <c r="B256" s="2">
        <v>232</v>
      </c>
      <c r="C256" s="3">
        <f>C255*(1+$C$13/12)</f>
        <v>47454.054287447274</v>
      </c>
      <c r="D256" s="32">
        <f>$C$11</f>
        <v>7774.54</v>
      </c>
      <c r="E256" s="33">
        <f>E255*(1+$C$13/12)</f>
        <v>30684.352322904957</v>
      </c>
      <c r="F256" s="33">
        <f t="shared" si="15"/>
        <v>8995.161964542316</v>
      </c>
      <c r="G256" s="33">
        <f>F256+G255*(1+$C$19/12)</f>
        <v>1175252.5644466458</v>
      </c>
      <c r="H256" s="34">
        <f>H255*(1+$C$13/12)</f>
        <v>3235503.7014168575</v>
      </c>
      <c r="I256" s="53">
        <f t="shared" si="16"/>
        <v>10515.38702960479</v>
      </c>
      <c r="J256" s="42">
        <f t="shared" si="17"/>
        <v>30684.352322904957</v>
      </c>
      <c r="K256" s="42">
        <f t="shared" si="18"/>
        <v>6254.314934937527</v>
      </c>
      <c r="L256" s="42">
        <f t="shared" si="19"/>
        <v>5441878.592216433</v>
      </c>
      <c r="M256" s="43">
        <f>M255*(1+$C$13/12)+K256</f>
        <v>2313802.051949996</v>
      </c>
      <c r="N256" s="6"/>
    </row>
    <row r="257" spans="1:14" ht="15">
      <c r="A257" s="2">
        <f>$A$25+INT(B256/12)</f>
        <v>20</v>
      </c>
      <c r="B257" s="2">
        <v>233</v>
      </c>
      <c r="C257" s="3">
        <f>C256*(1+$C$13/12)</f>
        <v>47612.23446840543</v>
      </c>
      <c r="D257" s="32">
        <f>$C$11</f>
        <v>7774.54</v>
      </c>
      <c r="E257" s="33">
        <f>E256*(1+$C$13/12)</f>
        <v>30786.633497314644</v>
      </c>
      <c r="F257" s="33">
        <f t="shared" si="15"/>
        <v>9051.060971090788</v>
      </c>
      <c r="G257" s="33">
        <f>F257+G256*(1+$C$19/12)</f>
        <v>1188221.1339658923</v>
      </c>
      <c r="H257" s="34">
        <f>H256*(1+$C$13/12)</f>
        <v>3246288.713754914</v>
      </c>
      <c r="I257" s="53">
        <f t="shared" si="16"/>
        <v>10550.438319703473</v>
      </c>
      <c r="J257" s="42">
        <f t="shared" si="17"/>
        <v>30786.633497314644</v>
      </c>
      <c r="K257" s="42">
        <f t="shared" si="18"/>
        <v>6275.16265138732</v>
      </c>
      <c r="L257" s="42">
        <f t="shared" si="19"/>
        <v>5493502.74313629</v>
      </c>
      <c r="M257" s="43">
        <f>M256*(1+$C$13/12)+K257</f>
        <v>2327789.8881078837</v>
      </c>
      <c r="N257" s="6"/>
    </row>
    <row r="258" spans="1:14" ht="15">
      <c r="A258" s="2">
        <f>$A$25+INT(B257/12)</f>
        <v>20</v>
      </c>
      <c r="B258" s="2">
        <v>234</v>
      </c>
      <c r="C258" s="3">
        <f>C257*(1+$C$13/12)</f>
        <v>47770.941916633456</v>
      </c>
      <c r="D258" s="32">
        <f>$C$11</f>
        <v>7774.54</v>
      </c>
      <c r="E258" s="33">
        <f>E257*(1+$C$13/12)</f>
        <v>30889.255608972362</v>
      </c>
      <c r="F258" s="33">
        <f t="shared" si="15"/>
        <v>9107.146307661093</v>
      </c>
      <c r="G258" s="33">
        <f>F258+G257*(1+$C$19/12)</f>
        <v>1201289.0173867731</v>
      </c>
      <c r="H258" s="34">
        <f>H257*(1+$C$13/12)</f>
        <v>3257109.676134097</v>
      </c>
      <c r="I258" s="53">
        <f t="shared" si="16"/>
        <v>10585.606447435819</v>
      </c>
      <c r="J258" s="42">
        <f t="shared" si="17"/>
        <v>30889.255608972362</v>
      </c>
      <c r="K258" s="42">
        <f t="shared" si="18"/>
        <v>6296.079860225273</v>
      </c>
      <c r="L258" s="42">
        <f t="shared" si="19"/>
        <v>5545578.012522652</v>
      </c>
      <c r="M258" s="43">
        <f>M257*(1+$C$13/12)+K258</f>
        <v>2341845.2675951356</v>
      </c>
      <c r="N258" s="6"/>
    </row>
    <row r="259" spans="1:14" ht="15">
      <c r="A259" s="2">
        <f>$A$25+INT(B258/12)</f>
        <v>20</v>
      </c>
      <c r="B259" s="2">
        <v>235</v>
      </c>
      <c r="C259" s="3">
        <f>C258*(1+$C$13/12)</f>
        <v>47930.1783896889</v>
      </c>
      <c r="D259" s="32">
        <f>$C$11</f>
        <v>7774.54</v>
      </c>
      <c r="E259" s="33">
        <f>E258*(1+$C$13/12)</f>
        <v>30992.219794335604</v>
      </c>
      <c r="F259" s="33">
        <f t="shared" si="15"/>
        <v>9163.418595353298</v>
      </c>
      <c r="G259" s="33">
        <f>F259+G258*(1+$C$19/12)</f>
        <v>1214456.732706749</v>
      </c>
      <c r="H259" s="34">
        <f>H258*(1+$C$13/12)</f>
        <v>3267966.7083878773</v>
      </c>
      <c r="I259" s="53">
        <f t="shared" si="16"/>
        <v>10620.891802260607</v>
      </c>
      <c r="J259" s="42">
        <f t="shared" si="17"/>
        <v>30992.219794335604</v>
      </c>
      <c r="K259" s="42">
        <f t="shared" si="18"/>
        <v>6317.06679309269</v>
      </c>
      <c r="L259" s="42">
        <f t="shared" si="19"/>
        <v>5598108.229420099</v>
      </c>
      <c r="M259" s="43">
        <f>M258*(1+$C$13/12)+K259</f>
        <v>2355968.485280212</v>
      </c>
      <c r="N259" s="6"/>
    </row>
    <row r="260" spans="1:14" ht="15">
      <c r="A260" s="2">
        <f>$A$25+INT(B259/12)</f>
        <v>20</v>
      </c>
      <c r="B260" s="2">
        <v>236</v>
      </c>
      <c r="C260" s="3">
        <f>C259*(1+$C$13/12)</f>
        <v>48089.94565098787</v>
      </c>
      <c r="D260" s="32">
        <f>$C$11</f>
        <v>7774.54</v>
      </c>
      <c r="E260" s="33">
        <f>E259*(1+$C$13/12)</f>
        <v>31095.527193650058</v>
      </c>
      <c r="F260" s="33">
        <f t="shared" si="15"/>
        <v>9219.878457337814</v>
      </c>
      <c r="G260" s="33">
        <f>F260+G259*(1+$C$19/12)</f>
        <v>1227724.8002731095</v>
      </c>
      <c r="H260" s="34">
        <f>H259*(1+$C$13/12)</f>
        <v>3278859.9307491705</v>
      </c>
      <c r="I260" s="53">
        <f t="shared" si="16"/>
        <v>10656.29477493481</v>
      </c>
      <c r="J260" s="42">
        <f t="shared" si="17"/>
        <v>31095.527193650058</v>
      </c>
      <c r="K260" s="42">
        <f t="shared" si="18"/>
        <v>6338.123682403006</v>
      </c>
      <c r="L260" s="42">
        <f t="shared" si="19"/>
        <v>5651097.255014337</v>
      </c>
      <c r="M260" s="43">
        <f>M259*(1+$C$13/12)+K260</f>
        <v>2370159.8372468827</v>
      </c>
      <c r="N260" s="6"/>
    </row>
    <row r="261" spans="1:14" ht="15">
      <c r="A261" s="2">
        <f>$A$25+INT(B260/12)</f>
        <v>20</v>
      </c>
      <c r="B261" s="2">
        <v>237</v>
      </c>
      <c r="C261" s="3">
        <f>C260*(1+$C$13/12)</f>
        <v>48250.245469824506</v>
      </c>
      <c r="D261" s="32">
        <f>$C$11</f>
        <v>7774.54</v>
      </c>
      <c r="E261" s="33">
        <f>E260*(1+$C$13/12)</f>
        <v>31199.17895096223</v>
      </c>
      <c r="F261" s="33">
        <f t="shared" si="15"/>
        <v>9276.526518862276</v>
      </c>
      <c r="G261" s="33">
        <f>F261+G260*(1+$C$19/12)</f>
        <v>1241093.7427928823</v>
      </c>
      <c r="H261" s="34">
        <f>H260*(1+$C$13/12)</f>
        <v>3289789.463851668</v>
      </c>
      <c r="I261" s="53">
        <f t="shared" si="16"/>
        <v>10691.815757517927</v>
      </c>
      <c r="J261" s="42">
        <f t="shared" si="17"/>
        <v>31199.17895096223</v>
      </c>
      <c r="K261" s="42">
        <f t="shared" si="18"/>
        <v>6359.250761344349</v>
      </c>
      <c r="L261" s="42">
        <f t="shared" si="19"/>
        <v>5704548.9829008</v>
      </c>
      <c r="M261" s="43">
        <f>M260*(1+$C$13/12)+K261</f>
        <v>2384419.62079905</v>
      </c>
      <c r="N261" s="6"/>
    </row>
    <row r="262" spans="1:14" ht="15">
      <c r="A262" s="2">
        <f>$A$25+INT(B261/12)</f>
        <v>20</v>
      </c>
      <c r="B262" s="2">
        <v>238</v>
      </c>
      <c r="C262" s="3">
        <f>C261*(1+$C$13/12)</f>
        <v>48411.07962139059</v>
      </c>
      <c r="D262" s="32">
        <f>$C$11</f>
        <v>7774.54</v>
      </c>
      <c r="E262" s="33">
        <f>E261*(1+$C$13/12)</f>
        <v>31303.176214132105</v>
      </c>
      <c r="F262" s="33">
        <f t="shared" si="15"/>
        <v>9333.363407258486</v>
      </c>
      <c r="G262" s="33">
        <f>F262+G261*(1+$C$19/12)</f>
        <v>1254564.0853427837</v>
      </c>
      <c r="H262" s="34">
        <f>H261*(1+$C$13/12)</f>
        <v>3300755.4287311737</v>
      </c>
      <c r="I262" s="53">
        <f t="shared" si="16"/>
        <v>10727.45514337632</v>
      </c>
      <c r="J262" s="42">
        <f t="shared" si="17"/>
        <v>31303.176214132105</v>
      </c>
      <c r="K262" s="42">
        <f t="shared" si="18"/>
        <v>6380.448263882168</v>
      </c>
      <c r="L262" s="42">
        <f t="shared" si="19"/>
        <v>5758467.339355522</v>
      </c>
      <c r="M262" s="43">
        <f>M261*(1+$C$13/12)+K262</f>
        <v>2398748.134465596</v>
      </c>
      <c r="N262" s="6"/>
    </row>
    <row r="263" spans="1:14" ht="15">
      <c r="A263" s="2">
        <f>$A$25+INT(B262/12)</f>
        <v>20</v>
      </c>
      <c r="B263" s="2">
        <v>239</v>
      </c>
      <c r="C263" s="3">
        <f>C262*(1+$C$13/12)</f>
        <v>48572.44988679523</v>
      </c>
      <c r="D263" s="32">
        <f>$C$11</f>
        <v>7774.54</v>
      </c>
      <c r="E263" s="33">
        <f>E262*(1+$C$13/12)</f>
        <v>31407.52013484588</v>
      </c>
      <c r="F263" s="33">
        <f t="shared" si="15"/>
        <v>9390.389751949348</v>
      </c>
      <c r="G263" s="33">
        <f>F263+G262*(1+$C$19/12)</f>
        <v>1268136.3553792092</v>
      </c>
      <c r="H263" s="34">
        <f>H262*(1+$C$13/12)</f>
        <v>3311757.9468269446</v>
      </c>
      <c r="I263" s="53">
        <f t="shared" si="16"/>
        <v>10763.213327187575</v>
      </c>
      <c r="J263" s="42">
        <f t="shared" si="17"/>
        <v>31407.52013484588</v>
      </c>
      <c r="K263" s="42">
        <f t="shared" si="18"/>
        <v>6401.716424761777</v>
      </c>
      <c r="L263" s="42">
        <f t="shared" si="19"/>
        <v>5812856.283608246</v>
      </c>
      <c r="M263" s="43">
        <f>M262*(1+$C$13/12)+K263</f>
        <v>2413145.6780052437</v>
      </c>
      <c r="N263" s="6"/>
    </row>
    <row r="264" spans="1:14" ht="15">
      <c r="A264" s="2">
        <f>$A$25+INT(B263/12)</f>
        <v>20</v>
      </c>
      <c r="B264" s="2">
        <v>240</v>
      </c>
      <c r="C264" s="3">
        <f>C263*(1+$C$13/12)</f>
        <v>48734.35805308455</v>
      </c>
      <c r="D264" s="32">
        <f>$C$11</f>
        <v>7774.54</v>
      </c>
      <c r="E264" s="33">
        <f>E263*(1+$C$13/12)</f>
        <v>31512.211868628703</v>
      </c>
      <c r="F264" s="33">
        <f t="shared" si="15"/>
        <v>9447.606184455846</v>
      </c>
      <c r="G264" s="33">
        <f>F264+G263*(1+$C$19/12)</f>
        <v>1281811.0827482624</v>
      </c>
      <c r="H264" s="34">
        <f>H263*(1+$C$13/12)</f>
        <v>3322797.1399830347</v>
      </c>
      <c r="I264" s="53">
        <f t="shared" si="16"/>
        <v>10799.090704944869</v>
      </c>
      <c r="J264" s="42">
        <f t="shared" si="17"/>
        <v>31512.211868628703</v>
      </c>
      <c r="K264" s="42">
        <f t="shared" si="18"/>
        <v>6423.055479510975</v>
      </c>
      <c r="L264" s="42">
        <f t="shared" si="19"/>
        <v>5867719.808117825</v>
      </c>
      <c r="M264" s="43">
        <f>M263*(1+$C$13/12)+K264</f>
        <v>2427612.5524114394</v>
      </c>
      <c r="N264" s="6"/>
    </row>
    <row r="265" spans="1:14" ht="15">
      <c r="A265" s="2">
        <f>$A$25+INT(B264/12)</f>
        <v>21</v>
      </c>
      <c r="B265" s="2">
        <v>241</v>
      </c>
      <c r="C265" s="3">
        <f>C264*(1+$C$13/12)</f>
        <v>48896.8059132615</v>
      </c>
      <c r="D265" s="32">
        <f>$C$11</f>
        <v>7774.54</v>
      </c>
      <c r="E265" s="33">
        <f>E264*(1+$C$13/12)</f>
        <v>31617.252574857466</v>
      </c>
      <c r="F265" s="33">
        <f t="shared" si="15"/>
        <v>9505.013338404035</v>
      </c>
      <c r="G265" s="33">
        <f>F265+G264*(1+$C$19/12)</f>
        <v>1295588.7996958275</v>
      </c>
      <c r="H265" s="34">
        <f>H264*(1+$C$13/12)</f>
        <v>3333873.130449645</v>
      </c>
      <c r="I265" s="53">
        <f t="shared" si="16"/>
        <v>10835.087673961352</v>
      </c>
      <c r="J265" s="42">
        <f t="shared" si="17"/>
        <v>31617.252574857466</v>
      </c>
      <c r="K265" s="42">
        <f t="shared" si="18"/>
        <v>6444.465664442683</v>
      </c>
      <c r="L265" s="42">
        <f t="shared" si="19"/>
        <v>5923061.938849916</v>
      </c>
      <c r="M265" s="43">
        <f>M264*(1+$C$13/12)+K265</f>
        <v>2442149.0599172534</v>
      </c>
      <c r="N265" s="6"/>
    </row>
    <row r="266" spans="1:14" ht="15">
      <c r="A266" s="2">
        <f>$A$25+INT(B265/12)</f>
        <v>21</v>
      </c>
      <c r="B266" s="2">
        <v>242</v>
      </c>
      <c r="C266" s="3">
        <f>C265*(1+$C$13/12)</f>
        <v>49059.79526630571</v>
      </c>
      <c r="D266" s="32">
        <f>$C$11</f>
        <v>7774.54</v>
      </c>
      <c r="E266" s="33">
        <f>E265*(1+$C$13/12)</f>
        <v>31722.64341677366</v>
      </c>
      <c r="F266" s="33">
        <f t="shared" si="15"/>
        <v>9562.611849532048</v>
      </c>
      <c r="G266" s="33">
        <f>F266+G265*(1+$C$19/12)</f>
        <v>1309470.0408776791</v>
      </c>
      <c r="H266" s="34">
        <f>H265*(1+$C$13/12)</f>
        <v>3344986.0408844776</v>
      </c>
      <c r="I266" s="53">
        <f t="shared" si="16"/>
        <v>10871.204632874558</v>
      </c>
      <c r="J266" s="42">
        <f t="shared" si="17"/>
        <v>31722.64341677366</v>
      </c>
      <c r="K266" s="42">
        <f t="shared" si="18"/>
        <v>6465.947216657492</v>
      </c>
      <c r="L266" s="42">
        <f t="shared" si="19"/>
        <v>5978886.73555699</v>
      </c>
      <c r="M266" s="43">
        <f>M265*(1+$C$13/12)+K266</f>
        <v>2456755.504000302</v>
      </c>
      <c r="N266" s="6"/>
    </row>
    <row r="267" spans="1:14" ht="15">
      <c r="A267" s="2">
        <f>$A$25+INT(B266/12)</f>
        <v>21</v>
      </c>
      <c r="B267" s="2">
        <v>243</v>
      </c>
      <c r="C267" s="3">
        <f>C266*(1+$C$13/12)</f>
        <v>49223.3279171934</v>
      </c>
      <c r="D267" s="32">
        <f>$C$11</f>
        <v>7774.54</v>
      </c>
      <c r="E267" s="33">
        <f>E266*(1+$C$13/12)</f>
        <v>31828.38556149624</v>
      </c>
      <c r="F267" s="33">
        <f t="shared" si="15"/>
        <v>9620.402355697155</v>
      </c>
      <c r="G267" s="33">
        <f>F267+G266*(1+$C$19/12)</f>
        <v>1323455.3433696353</v>
      </c>
      <c r="H267" s="34">
        <f>H266*(1+$C$13/12)</f>
        <v>3356135.9943540925</v>
      </c>
      <c r="I267" s="53">
        <f t="shared" si="16"/>
        <v>10907.441981650807</v>
      </c>
      <c r="J267" s="42">
        <f t="shared" si="17"/>
        <v>31828.38556149624</v>
      </c>
      <c r="K267" s="42">
        <f t="shared" si="18"/>
        <v>6487.500374046347</v>
      </c>
      <c r="L267" s="42">
        <f t="shared" si="19"/>
        <v>6035198.292060678</v>
      </c>
      <c r="M267" s="43">
        <f>M266*(1+$C$13/12)+K267</f>
        <v>2471432.189387683</v>
      </c>
      <c r="N267" s="6"/>
    </row>
    <row r="268" spans="1:14" ht="15">
      <c r="A268" s="2">
        <f>$A$25+INT(B267/12)</f>
        <v>21</v>
      </c>
      <c r="B268" s="2">
        <v>244</v>
      </c>
      <c r="C268" s="3">
        <f>C267*(1+$C$13/12)</f>
        <v>49387.40567691738</v>
      </c>
      <c r="D268" s="32">
        <f>$C$11</f>
        <v>7774.54</v>
      </c>
      <c r="E268" s="33">
        <f>E267*(1+$C$13/12)</f>
        <v>31934.480180034563</v>
      </c>
      <c r="F268" s="33">
        <f t="shared" si="15"/>
        <v>9678.385496882813</v>
      </c>
      <c r="G268" s="33">
        <f>F268+G267*(1+$C$19/12)</f>
        <v>1337545.2466777503</v>
      </c>
      <c r="H268" s="34">
        <f>H267*(1+$C$13/12)</f>
        <v>3367323.114335273</v>
      </c>
      <c r="I268" s="53">
        <f t="shared" si="16"/>
        <v>10943.800121589644</v>
      </c>
      <c r="J268" s="42">
        <f t="shared" si="17"/>
        <v>31934.480180034563</v>
      </c>
      <c r="K268" s="42">
        <f t="shared" si="18"/>
        <v>6509.12537529317</v>
      </c>
      <c r="L268" s="42">
        <f t="shared" si="19"/>
        <v>6092000.736536477</v>
      </c>
      <c r="M268" s="43">
        <f>M267*(1+$C$13/12)+K268</f>
        <v>2486179.4220609353</v>
      </c>
      <c r="N268" s="6"/>
    </row>
    <row r="269" spans="1:14" ht="15">
      <c r="A269" s="2">
        <f>$A$25+INT(B268/12)</f>
        <v>21</v>
      </c>
      <c r="B269" s="2">
        <v>245</v>
      </c>
      <c r="C269" s="3">
        <f>C268*(1+$C$13/12)</f>
        <v>49552.0303625071</v>
      </c>
      <c r="D269" s="32">
        <f>$C$11</f>
        <v>7774.54</v>
      </c>
      <c r="E269" s="33">
        <f>E268*(1+$C$13/12)</f>
        <v>32040.928447301347</v>
      </c>
      <c r="F269" s="33">
        <f t="shared" si="15"/>
        <v>9736.561915205755</v>
      </c>
      <c r="G269" s="33">
        <f>F269+G268*(1+$C$19/12)</f>
        <v>1351740.2927485486</v>
      </c>
      <c r="H269" s="34">
        <f>H268*(1+$C$13/12)</f>
        <v>3378547.5247163908</v>
      </c>
      <c r="I269" s="53">
        <f t="shared" si="16"/>
        <v>10980.279455328277</v>
      </c>
      <c r="J269" s="42">
        <f t="shared" si="17"/>
        <v>32040.928447301347</v>
      </c>
      <c r="K269" s="42">
        <f t="shared" si="18"/>
        <v>6530.822459877476</v>
      </c>
      <c r="L269" s="42">
        <f t="shared" si="19"/>
        <v>6149298.231800824</v>
      </c>
      <c r="M269" s="43">
        <f>M268*(1+$C$13/12)+K269</f>
        <v>2500997.5092610163</v>
      </c>
      <c r="N269" s="6"/>
    </row>
    <row r="270" spans="1:14" ht="15">
      <c r="A270" s="2">
        <f>$A$25+INT(B269/12)</f>
        <v>21</v>
      </c>
      <c r="B270" s="2">
        <v>246</v>
      </c>
      <c r="C270" s="3">
        <f>C269*(1+$C$13/12)</f>
        <v>49717.203797048795</v>
      </c>
      <c r="D270" s="32">
        <f>$C$11</f>
        <v>7774.54</v>
      </c>
      <c r="E270" s="33">
        <f>E269*(1+$C$13/12)</f>
        <v>32147.731542125686</v>
      </c>
      <c r="F270" s="33">
        <f t="shared" si="15"/>
        <v>9794.932254923107</v>
      </c>
      <c r="G270" s="33">
        <f>F270+G269*(1+$C$19/12)</f>
        <v>1366041.0259793003</v>
      </c>
      <c r="H270" s="34">
        <f>H269*(1+$C$13/12)</f>
        <v>3389809.349798779</v>
      </c>
      <c r="I270" s="53">
        <f t="shared" si="16"/>
        <v>11016.880386846038</v>
      </c>
      <c r="J270" s="42">
        <f t="shared" si="17"/>
        <v>32147.731542125686</v>
      </c>
      <c r="K270" s="42">
        <f t="shared" si="18"/>
        <v>6552.59186807707</v>
      </c>
      <c r="L270" s="42">
        <f t="shared" si="19"/>
        <v>6207094.975600575</v>
      </c>
      <c r="M270" s="43">
        <f>M269*(1+$C$13/12)+K270</f>
        <v>2515886.759493297</v>
      </c>
      <c r="N270" s="6"/>
    </row>
    <row r="271" spans="1:14" ht="15">
      <c r="A271" s="2">
        <f>$A$25+INT(B270/12)</f>
        <v>21</v>
      </c>
      <c r="B271" s="2">
        <v>247</v>
      </c>
      <c r="C271" s="3">
        <f>C270*(1+$C$13/12)</f>
        <v>49882.92780970563</v>
      </c>
      <c r="D271" s="32">
        <f>$C$11</f>
        <v>7774.54</v>
      </c>
      <c r="E271" s="33">
        <f>E270*(1+$C$13/12)</f>
        <v>32254.890647266107</v>
      </c>
      <c r="F271" s="33">
        <f t="shared" si="15"/>
        <v>9853.497162439522</v>
      </c>
      <c r="G271" s="33">
        <f>F271+G270*(1+$C$19/12)</f>
        <v>1380447.9932283377</v>
      </c>
      <c r="H271" s="34">
        <f>H270*(1+$C$13/12)</f>
        <v>3401108.7142981086</v>
      </c>
      <c r="I271" s="53">
        <f t="shared" si="16"/>
        <v>11053.60332146886</v>
      </c>
      <c r="J271" s="42">
        <f t="shared" si="17"/>
        <v>32254.890647266107</v>
      </c>
      <c r="K271" s="42">
        <f t="shared" si="18"/>
        <v>6574.433840970665</v>
      </c>
      <c r="L271" s="42">
        <f t="shared" si="19"/>
        <v>6265395.200904883</v>
      </c>
      <c r="M271" s="43">
        <f>M270*(1+$C$13/12)+K271</f>
        <v>2530847.4825325785</v>
      </c>
      <c r="N271" s="6"/>
    </row>
    <row r="272" spans="1:14" ht="15">
      <c r="A272" s="2">
        <f>$A$25+INT(B271/12)</f>
        <v>21</v>
      </c>
      <c r="B272" s="2">
        <v>248</v>
      </c>
      <c r="C272" s="3">
        <f>C271*(1+$C$13/12)</f>
        <v>50049.20423573798</v>
      </c>
      <c r="D272" s="32">
        <f>$C$11</f>
        <v>7774.54</v>
      </c>
      <c r="E272" s="33">
        <f>E271*(1+$C$13/12)</f>
        <v>32362.406949423665</v>
      </c>
      <c r="F272" s="33">
        <f t="shared" si="15"/>
        <v>9912.257286314318</v>
      </c>
      <c r="G272" s="33">
        <f>F272+G271*(1+$C$19/12)</f>
        <v>1394961.7438254133</v>
      </c>
      <c r="H272" s="34">
        <f>H271*(1+$C$13/12)</f>
        <v>3412445.743345769</v>
      </c>
      <c r="I272" s="53">
        <f t="shared" si="16"/>
        <v>11090.448665873757</v>
      </c>
      <c r="J272" s="42">
        <f t="shared" si="17"/>
        <v>32362.406949423665</v>
      </c>
      <c r="K272" s="42">
        <f t="shared" si="18"/>
        <v>6596.34862044056</v>
      </c>
      <c r="L272" s="42">
        <f t="shared" si="19"/>
        <v>6324203.176199531</v>
      </c>
      <c r="M272" s="43">
        <f>M271*(1+$C$13/12)+K272</f>
        <v>2545879.9894281277</v>
      </c>
      <c r="N272" s="6"/>
    </row>
    <row r="273" spans="1:14" ht="15">
      <c r="A273" s="2">
        <f>$A$25+INT(B272/12)</f>
        <v>21</v>
      </c>
      <c r="B273" s="2">
        <v>249</v>
      </c>
      <c r="C273" s="3">
        <f>C272*(1+$C$13/12)</f>
        <v>50216.03491652378</v>
      </c>
      <c r="D273" s="32">
        <f>$C$11</f>
        <v>7774.54</v>
      </c>
      <c r="E273" s="33">
        <f>E272*(1+$C$13/12)</f>
        <v>32470.281639255078</v>
      </c>
      <c r="F273" s="33">
        <f t="shared" si="15"/>
        <v>9971.2132772687</v>
      </c>
      <c r="G273" s="33">
        <f>F273+G272*(1+$C$19/12)</f>
        <v>1409582.8295821</v>
      </c>
      <c r="H273" s="34">
        <f>H272*(1+$C$13/12)</f>
        <v>3423820.562490255</v>
      </c>
      <c r="I273" s="53">
        <f t="shared" si="16"/>
        <v>11127.416828093337</v>
      </c>
      <c r="J273" s="42">
        <f t="shared" si="17"/>
        <v>32470.281639255078</v>
      </c>
      <c r="K273" s="42">
        <f t="shared" si="18"/>
        <v>6618.336449175364</v>
      </c>
      <c r="L273" s="42">
        <f t="shared" si="19"/>
        <v>6383523.205783702</v>
      </c>
      <c r="M273" s="43">
        <f>M272*(1+$C$13/12)+K273</f>
        <v>2560984.59250873</v>
      </c>
      <c r="N273" s="6"/>
    </row>
    <row r="274" spans="1:14" ht="15">
      <c r="A274" s="2">
        <f>$A$25+INT(B273/12)</f>
        <v>21</v>
      </c>
      <c r="B274" s="2">
        <v>250</v>
      </c>
      <c r="C274" s="3">
        <f>C273*(1+$C$13/12)</f>
        <v>50383.42169957886</v>
      </c>
      <c r="D274" s="32">
        <f>$C$11</f>
        <v>7774.54</v>
      </c>
      <c r="E274" s="33">
        <f>E273*(1+$C$13/12)</f>
        <v>32578.51591138593</v>
      </c>
      <c r="F274" s="33">
        <f t="shared" si="15"/>
        <v>10030.365788192928</v>
      </c>
      <c r="G274" s="33">
        <f>F274+G273*(1+$C$19/12)</f>
        <v>1424311.8048022334</v>
      </c>
      <c r="H274" s="34">
        <f>H273*(1+$C$13/12)</f>
        <v>3435233.2976985564</v>
      </c>
      <c r="I274" s="53">
        <f t="shared" si="16"/>
        <v>11164.508217520315</v>
      </c>
      <c r="J274" s="42">
        <f t="shared" si="17"/>
        <v>32578.51591138593</v>
      </c>
      <c r="K274" s="42">
        <f t="shared" si="18"/>
        <v>6640.397570672616</v>
      </c>
      <c r="L274" s="42">
        <f t="shared" si="19"/>
        <v>6443359.630069239</v>
      </c>
      <c r="M274" s="43">
        <f>M273*(1+$C$13/12)+K274</f>
        <v>2576161.605387765</v>
      </c>
      <c r="N274" s="6"/>
    </row>
    <row r="275" spans="1:14" ht="15">
      <c r="A275" s="2">
        <f>$A$25+INT(B274/12)</f>
        <v>21</v>
      </c>
      <c r="B275" s="2">
        <v>251</v>
      </c>
      <c r="C275" s="3">
        <f>C274*(1+$C$13/12)</f>
        <v>50551.36643857746</v>
      </c>
      <c r="D275" s="32">
        <f>$C$11</f>
        <v>7774.54</v>
      </c>
      <c r="E275" s="33">
        <f>E274*(1+$C$13/12)</f>
        <v>32687.110964423886</v>
      </c>
      <c r="F275" s="33">
        <f t="shared" si="15"/>
        <v>10089.715474153574</v>
      </c>
      <c r="G275" s="33">
        <f>F275+G274*(1+$C$19/12)</f>
        <v>1439149.2262923946</v>
      </c>
      <c r="H275" s="34">
        <f>H274*(1+$C$13/12)</f>
        <v>3446684.0753575517</v>
      </c>
      <c r="I275" s="53">
        <f t="shared" si="16"/>
        <v>11201.723244912051</v>
      </c>
      <c r="J275" s="42">
        <f t="shared" si="17"/>
        <v>32687.110964423886</v>
      </c>
      <c r="K275" s="42">
        <f t="shared" si="18"/>
        <v>6662.532229241526</v>
      </c>
      <c r="L275" s="42">
        <f t="shared" si="19"/>
        <v>6503716.825882391</v>
      </c>
      <c r="M275" s="43">
        <f>M274*(1+$C$13/12)+K275</f>
        <v>2591411.342968299</v>
      </c>
      <c r="N275" s="6"/>
    </row>
    <row r="276" spans="1:14" ht="15">
      <c r="A276" s="2">
        <f>$A$25+INT(B275/12)</f>
        <v>21</v>
      </c>
      <c r="B276" s="2">
        <v>252</v>
      </c>
      <c r="C276" s="3">
        <f>C275*(1+$C$13/12)</f>
        <v>50719.87099337272</v>
      </c>
      <c r="D276" s="32">
        <f>$C$11</f>
        <v>7774.54</v>
      </c>
      <c r="E276" s="33">
        <f>E275*(1+$C$13/12)</f>
        <v>32796.068000971965</v>
      </c>
      <c r="F276" s="33">
        <f t="shared" si="15"/>
        <v>10149.262992400756</v>
      </c>
      <c r="G276" s="33">
        <f>F276+G275*(1+$C$19/12)</f>
        <v>1454095.6533724368</v>
      </c>
      <c r="H276" s="34">
        <f>H275*(1+$C$13/12)</f>
        <v>3458173.0222754106</v>
      </c>
      <c r="I276" s="53">
        <f t="shared" si="16"/>
        <v>11239.062322395092</v>
      </c>
      <c r="J276" s="42">
        <f t="shared" si="17"/>
        <v>32796.068000971965</v>
      </c>
      <c r="K276" s="42">
        <f t="shared" si="18"/>
        <v>6684.740670005667</v>
      </c>
      <c r="L276" s="42">
        <f t="shared" si="19"/>
        <v>6564599.206768083</v>
      </c>
      <c r="M276" s="43">
        <f>M275*(1+$C$13/12)+K276</f>
        <v>2606734.1214481993</v>
      </c>
      <c r="N276" s="6"/>
    </row>
    <row r="277" spans="1:14" ht="15">
      <c r="A277" s="2">
        <f>$A$25+INT(B276/12)</f>
        <v>22</v>
      </c>
      <c r="B277" s="2">
        <v>253</v>
      </c>
      <c r="C277" s="3">
        <f>C276*(1+$C$13/12)</f>
        <v>50888.937230017305</v>
      </c>
      <c r="D277" s="32">
        <f>$C$11</f>
        <v>7774.54</v>
      </c>
      <c r="E277" s="33">
        <f>E276*(1+$C$13/12)</f>
        <v>32905.38822764187</v>
      </c>
      <c r="F277" s="33">
        <f t="shared" si="15"/>
        <v>10209.009002375431</v>
      </c>
      <c r="G277" s="33">
        <f>F277+G276*(1+$C$19/12)</f>
        <v>1469151.6478860537</v>
      </c>
      <c r="H277" s="34">
        <f>H276*(1+$C$13/12)</f>
        <v>3469700.265682996</v>
      </c>
      <c r="I277" s="53">
        <f t="shared" si="16"/>
        <v>11276.525863469742</v>
      </c>
      <c r="J277" s="42">
        <f t="shared" si="17"/>
        <v>32905.38822764187</v>
      </c>
      <c r="K277" s="42">
        <f t="shared" si="18"/>
        <v>6707.023138905686</v>
      </c>
      <c r="L277" s="42">
        <f t="shared" si="19"/>
        <v>6626011.223296723</v>
      </c>
      <c r="M277" s="43">
        <f>M276*(1+$C$13/12)+K277</f>
        <v>2622130.258325266</v>
      </c>
      <c r="N277" s="6"/>
    </row>
    <row r="278" spans="1:14" ht="15">
      <c r="A278" s="2">
        <f>$A$25+INT(B277/12)</f>
        <v>22</v>
      </c>
      <c r="B278" s="2">
        <v>254</v>
      </c>
      <c r="C278" s="3">
        <f>C277*(1+$C$13/12)</f>
        <v>51058.56702078403</v>
      </c>
      <c r="D278" s="32">
        <f>$C$11</f>
        <v>7774.54</v>
      </c>
      <c r="E278" s="33">
        <f>E277*(1+$C$13/12)</f>
        <v>33015.07285506735</v>
      </c>
      <c r="F278" s="33">
        <f t="shared" si="15"/>
        <v>10268.954165716677</v>
      </c>
      <c r="G278" s="33">
        <f>F278+G277*(1+$C$19/12)</f>
        <v>1484317.7742113906</v>
      </c>
      <c r="H278" s="34">
        <f>H277*(1+$C$13/12)</f>
        <v>3481265.9332352728</v>
      </c>
      <c r="I278" s="53">
        <f t="shared" si="16"/>
        <v>11314.114283014642</v>
      </c>
      <c r="J278" s="42">
        <f t="shared" si="17"/>
        <v>33015.07285506735</v>
      </c>
      <c r="K278" s="42">
        <f t="shared" si="18"/>
        <v>6729.379882702036</v>
      </c>
      <c r="L278" s="42">
        <f t="shared" si="19"/>
        <v>6687957.363373565</v>
      </c>
      <c r="M278" s="43">
        <f>M277*(1+$C$13/12)+K278</f>
        <v>2637600.072402386</v>
      </c>
      <c r="N278" s="6"/>
    </row>
    <row r="279" spans="1:14" ht="15">
      <c r="A279" s="2">
        <f>$A$25+INT(B278/12)</f>
        <v>22</v>
      </c>
      <c r="B279" s="2">
        <v>255</v>
      </c>
      <c r="C279" s="3">
        <f>C278*(1+$C$13/12)</f>
        <v>51228.76224418665</v>
      </c>
      <c r="D279" s="32">
        <f>$C$11</f>
        <v>7774.54</v>
      </c>
      <c r="E279" s="33">
        <f>E278*(1+$C$13/12)</f>
        <v>33125.12309791758</v>
      </c>
      <c r="F279" s="33">
        <f t="shared" si="15"/>
        <v>10329.099146269065</v>
      </c>
      <c r="G279" s="33">
        <f>F279+G278*(1+$C$19/12)</f>
        <v>1499594.5992716977</v>
      </c>
      <c r="H279" s="34">
        <f>H278*(1+$C$13/12)</f>
        <v>3492870.153012724</v>
      </c>
      <c r="I279" s="53">
        <f t="shared" si="16"/>
        <v>11351.827997291359</v>
      </c>
      <c r="J279" s="42">
        <f t="shared" si="17"/>
        <v>33125.12309791758</v>
      </c>
      <c r="K279" s="42">
        <f t="shared" si="18"/>
        <v>6751.8111489777075</v>
      </c>
      <c r="L279" s="42">
        <f t="shared" si="19"/>
        <v>6750442.152550655</v>
      </c>
      <c r="M279" s="43">
        <f>M278*(1+$C$13/12)+K279</f>
        <v>2653143.8837927054</v>
      </c>
      <c r="N279" s="6"/>
    </row>
    <row r="280" spans="1:14" ht="15">
      <c r="A280" s="2">
        <f>$A$25+INT(B279/12)</f>
        <v>22</v>
      </c>
      <c r="B280" s="2">
        <v>256</v>
      </c>
      <c r="C280" s="3">
        <f>C279*(1+$C$13/12)</f>
        <v>51399.524785000605</v>
      </c>
      <c r="D280" s="32">
        <f>$C$11</f>
        <v>7774.54</v>
      </c>
      <c r="E280" s="33">
        <f>E279*(1+$C$13/12)</f>
        <v>33235.540174910646</v>
      </c>
      <c r="F280" s="33">
        <f t="shared" si="15"/>
        <v>10389.444610089959</v>
      </c>
      <c r="G280" s="33">
        <f>F280+G279*(1+$C$19/12)</f>
        <v>1514982.6925460268</v>
      </c>
      <c r="H280" s="34">
        <f>H279*(1+$C$13/12)</f>
        <v>3504513.053522767</v>
      </c>
      <c r="I280" s="53">
        <f t="shared" si="16"/>
        <v>11389.667423948997</v>
      </c>
      <c r="J280" s="42">
        <f t="shared" si="17"/>
        <v>33235.540174910646</v>
      </c>
      <c r="K280" s="42">
        <f t="shared" si="18"/>
        <v>6774.317186140965</v>
      </c>
      <c r="L280" s="42">
        <f t="shared" si="19"/>
        <v>6813470.154341386</v>
      </c>
      <c r="M280" s="43">
        <f>M279*(1+$C$13/12)+K280</f>
        <v>2668762.013924822</v>
      </c>
      <c r="N280" s="6"/>
    </row>
    <row r="281" spans="1:14" ht="15">
      <c r="A281" s="2">
        <f>$A$25+INT(B280/12)</f>
        <v>22</v>
      </c>
      <c r="B281" s="2">
        <v>257</v>
      </c>
      <c r="C281" s="3">
        <f>C280*(1+$C$13/12)</f>
        <v>51570.85653428394</v>
      </c>
      <c r="D281" s="32">
        <f>$C$11</f>
        <v>7774.54</v>
      </c>
      <c r="E281" s="33">
        <f>E280*(1+$C$13/12)</f>
        <v>33346.325308827014</v>
      </c>
      <c r="F281" s="33">
        <f t="shared" si="15"/>
        <v>10449.991225456928</v>
      </c>
      <c r="G281" s="33">
        <f>F281+G280*(1+$C$19/12)</f>
        <v>1530482.6260799705</v>
      </c>
      <c r="H281" s="34">
        <f>H280*(1+$C$13/12)</f>
        <v>3516194.7637011767</v>
      </c>
      <c r="I281" s="53">
        <f t="shared" si="16"/>
        <v>11427.632982028828</v>
      </c>
      <c r="J281" s="42">
        <f t="shared" si="17"/>
        <v>33346.325308827014</v>
      </c>
      <c r="K281" s="42">
        <f t="shared" si="18"/>
        <v>6796.898243428099</v>
      </c>
      <c r="L281" s="42">
        <f t="shared" si="19"/>
        <v>6877045.970537659</v>
      </c>
      <c r="M281" s="43">
        <f>M280*(1+$C$13/12)+K281</f>
        <v>2684454.785548</v>
      </c>
      <c r="N281" s="6"/>
    </row>
    <row r="282" spans="1:14" ht="15">
      <c r="A282" s="2">
        <f>$A$25+INT(B281/12)</f>
        <v>22</v>
      </c>
      <c r="B282" s="2">
        <v>258</v>
      </c>
      <c r="C282" s="3">
        <f>C281*(1+$C$13/12)</f>
        <v>51742.75938939823</v>
      </c>
      <c r="D282" s="32">
        <f>$C$11</f>
        <v>7774.54</v>
      </c>
      <c r="E282" s="33">
        <f>E281*(1+$C$13/12)</f>
        <v>33457.47972652311</v>
      </c>
      <c r="F282" s="33">
        <f aca="true" t="shared" si="20" ref="F282:F324">C282-D282-E282</f>
        <v>10510.739662875116</v>
      </c>
      <c r="G282" s="33">
        <f>F282+G281*(1+$C$19/12)</f>
        <v>1546094.9744964456</v>
      </c>
      <c r="H282" s="34">
        <f>H281*(1+$C$13/12)</f>
        <v>3527915.4129135143</v>
      </c>
      <c r="I282" s="53">
        <f t="shared" si="16"/>
        <v>11465.725091968925</v>
      </c>
      <c r="J282" s="42">
        <f t="shared" si="17"/>
        <v>33457.47972652311</v>
      </c>
      <c r="K282" s="42">
        <f t="shared" si="18"/>
        <v>6819.554570906192</v>
      </c>
      <c r="L282" s="42">
        <f t="shared" si="19"/>
        <v>6941174.2415297115</v>
      </c>
      <c r="M282" s="43">
        <f>M281*(1+$C$13/12)+K282</f>
        <v>2700222.5227374</v>
      </c>
      <c r="N282" s="6"/>
    </row>
    <row r="283" spans="1:14" ht="15">
      <c r="A283" s="2">
        <f>$A$25+INT(B282/12)</f>
        <v>22</v>
      </c>
      <c r="B283" s="2">
        <v>259</v>
      </c>
      <c r="C283" s="3">
        <f>C282*(1+$C$13/12)</f>
        <v>51915.23525402956</v>
      </c>
      <c r="D283" s="32">
        <f>$C$11</f>
        <v>7774.54</v>
      </c>
      <c r="E283" s="33">
        <f>E282*(1+$C$13/12)</f>
        <v>33569.004658944854</v>
      </c>
      <c r="F283" s="33">
        <f t="shared" si="20"/>
        <v>10571.690595084707</v>
      </c>
      <c r="G283" s="33">
        <f>F283+G282*(1+$C$19/12)</f>
        <v>1561820.3150065187</v>
      </c>
      <c r="H283" s="34">
        <f>H282*(1+$C$13/12)</f>
        <v>3539675.1309565594</v>
      </c>
      <c r="I283" s="53">
        <f aca="true" t="shared" si="21" ref="I283:I324">I282*(1+$C$13/12)</f>
        <v>11503.944175608822</v>
      </c>
      <c r="J283" s="42">
        <f aca="true" t="shared" si="22" ref="J283:J324">E283</f>
        <v>33569.004658944854</v>
      </c>
      <c r="K283" s="42">
        <f aca="true" t="shared" si="23" ref="K283:K324">C283-I283-J283</f>
        <v>6842.286419475888</v>
      </c>
      <c r="L283" s="42">
        <f aca="true" t="shared" si="24" ref="L283:L324">L282*(1+$C$12/12)+K283</f>
        <v>7005859.6466286015</v>
      </c>
      <c r="M283" s="43">
        <f>M282*(1+$C$13/12)+K283</f>
        <v>2716065.5508993343</v>
      </c>
      <c r="N283" s="6"/>
    </row>
    <row r="284" spans="1:14" ht="15">
      <c r="A284" s="2">
        <f>$A$25+INT(B283/12)</f>
        <v>22</v>
      </c>
      <c r="B284" s="2">
        <v>260</v>
      </c>
      <c r="C284" s="3">
        <f>C283*(1+$C$13/12)</f>
        <v>52088.28603820966</v>
      </c>
      <c r="D284" s="32">
        <f>$C$11</f>
        <v>7774.54</v>
      </c>
      <c r="E284" s="33">
        <f>E283*(1+$C$13/12)</f>
        <v>33680.90134114134</v>
      </c>
      <c r="F284" s="33">
        <f t="shared" si="20"/>
        <v>10632.844697068322</v>
      </c>
      <c r="G284" s="33">
        <f>F284+G283*(1+$C$19/12)</f>
        <v>1577659.2274202756</v>
      </c>
      <c r="H284" s="34">
        <f>H283*(1+$C$13/12)</f>
        <v>3551474.048059748</v>
      </c>
      <c r="I284" s="53">
        <f t="shared" si="21"/>
        <v>11542.290656194185</v>
      </c>
      <c r="J284" s="42">
        <f t="shared" si="22"/>
        <v>33680.90134114134</v>
      </c>
      <c r="K284" s="42">
        <f t="shared" si="23"/>
        <v>6865.094040874137</v>
      </c>
      <c r="L284" s="42">
        <f t="shared" si="24"/>
        <v>7071106.904391381</v>
      </c>
      <c r="M284" s="43">
        <f>M283*(1+$C$13/12)+K284</f>
        <v>2731984.1967765396</v>
      </c>
      <c r="N284" s="6"/>
    </row>
    <row r="285" spans="1:14" ht="15">
      <c r="A285" s="2">
        <f>$A$25+INT(B284/12)</f>
        <v>22</v>
      </c>
      <c r="B285" s="2">
        <v>261</v>
      </c>
      <c r="C285" s="3">
        <f>C284*(1+$C$13/12)</f>
        <v>52261.913658337035</v>
      </c>
      <c r="D285" s="32">
        <f>$C$11</f>
        <v>7774.54</v>
      </c>
      <c r="E285" s="33">
        <f>E284*(1+$C$13/12)</f>
        <v>33793.17101227848</v>
      </c>
      <c r="F285" s="33">
        <f t="shared" si="20"/>
        <v>10694.202646058555</v>
      </c>
      <c r="G285" s="33">
        <f>F285+G284*(1+$C$19/12)</f>
        <v>1593612.294157735</v>
      </c>
      <c r="H285" s="34">
        <f>H284*(1+$C$13/12)</f>
        <v>3563312.294886614</v>
      </c>
      <c r="I285" s="53">
        <f t="shared" si="21"/>
        <v>11580.7649583815</v>
      </c>
      <c r="J285" s="42">
        <f t="shared" si="22"/>
        <v>33793.17101227848</v>
      </c>
      <c r="K285" s="42">
        <f t="shared" si="23"/>
        <v>6887.977687677056</v>
      </c>
      <c r="L285" s="42">
        <f t="shared" si="24"/>
        <v>7136920.772948986</v>
      </c>
      <c r="M285" s="43">
        <f>M284*(1+$C$13/12)+K285</f>
        <v>2747978.788453472</v>
      </c>
      <c r="N285" s="6"/>
    </row>
    <row r="286" spans="1:14" ht="15">
      <c r="A286" s="2">
        <f>$A$25+INT(B285/12)</f>
        <v>22</v>
      </c>
      <c r="B286" s="2">
        <v>262</v>
      </c>
      <c r="C286" s="3">
        <f>C285*(1+$C$13/12)</f>
        <v>52436.12003719816</v>
      </c>
      <c r="D286" s="32">
        <f>$C$11</f>
        <v>7774.54</v>
      </c>
      <c r="E286" s="33">
        <f>E285*(1+$C$13/12)</f>
        <v>33905.81491565274</v>
      </c>
      <c r="F286" s="33">
        <f t="shared" si="20"/>
        <v>10755.765121545417</v>
      </c>
      <c r="G286" s="33">
        <f>F286+G285*(1+$C$19/12)</f>
        <v>1609680.1002598065</v>
      </c>
      <c r="H286" s="34">
        <f>H285*(1+$C$13/12)</f>
        <v>3575190.0025362363</v>
      </c>
      <c r="I286" s="53">
        <f t="shared" si="21"/>
        <v>11619.367508242773</v>
      </c>
      <c r="J286" s="42">
        <f t="shared" si="22"/>
        <v>33905.81491565274</v>
      </c>
      <c r="K286" s="42">
        <f t="shared" si="23"/>
        <v>6910.937613302645</v>
      </c>
      <c r="L286" s="42">
        <f t="shared" si="24"/>
        <v>7203306.050336864</v>
      </c>
      <c r="M286" s="43">
        <f>M285*(1+$C$13/12)+K286</f>
        <v>2764049.65536162</v>
      </c>
      <c r="N286" s="6"/>
    </row>
    <row r="287" spans="1:14" ht="15">
      <c r="A287" s="2">
        <f>$A$25+INT(B286/12)</f>
        <v>22</v>
      </c>
      <c r="B287" s="2">
        <v>263</v>
      </c>
      <c r="C287" s="3">
        <f>C286*(1+$C$13/12)</f>
        <v>52610.90710398883</v>
      </c>
      <c r="D287" s="32">
        <f>$C$11</f>
        <v>7774.54</v>
      </c>
      <c r="E287" s="33">
        <f>E286*(1+$C$13/12)</f>
        <v>34018.83429870492</v>
      </c>
      <c r="F287" s="33">
        <f t="shared" si="20"/>
        <v>10817.53280528391</v>
      </c>
      <c r="G287" s="33">
        <f>F287+G286*(1+$C$19/12)</f>
        <v>1625863.23339929</v>
      </c>
      <c r="H287" s="34">
        <f>H286*(1+$C$13/12)</f>
        <v>3587107.3025446907</v>
      </c>
      <c r="I287" s="53">
        <f t="shared" si="21"/>
        <v>11658.09873327025</v>
      </c>
      <c r="J287" s="42">
        <f t="shared" si="22"/>
        <v>34018.83429870492</v>
      </c>
      <c r="K287" s="42">
        <f t="shared" si="23"/>
        <v>6933.9740720136615</v>
      </c>
      <c r="L287" s="42">
        <f t="shared" si="24"/>
        <v>7270267.574828352</v>
      </c>
      <c r="M287" s="43">
        <f>M286*(1+$C$13/12)+K287</f>
        <v>2780197.128284839</v>
      </c>
      <c r="N287" s="6"/>
    </row>
    <row r="288" spans="1:14" ht="15">
      <c r="A288" s="2">
        <f>$A$25+INT(B287/12)</f>
        <v>22</v>
      </c>
      <c r="B288" s="2">
        <v>264</v>
      </c>
      <c r="C288" s="3">
        <f>C287*(1+$C$13/12)</f>
        <v>52786.27679433546</v>
      </c>
      <c r="D288" s="32">
        <f>$C$11</f>
        <v>7774.54</v>
      </c>
      <c r="E288" s="33">
        <f>E287*(1+$C$13/12)</f>
        <v>34132.23041303394</v>
      </c>
      <c r="F288" s="33">
        <f t="shared" si="20"/>
        <v>10879.506381301522</v>
      </c>
      <c r="G288" s="33">
        <f>F288+G287*(1+$C$19/12)</f>
        <v>1642162.2838919223</v>
      </c>
      <c r="H288" s="34">
        <f>H287*(1+$C$13/12)</f>
        <v>3599064.3268865068</v>
      </c>
      <c r="I288" s="53">
        <f t="shared" si="21"/>
        <v>11696.959062381151</v>
      </c>
      <c r="J288" s="42">
        <f t="shared" si="22"/>
        <v>34132.23041303394</v>
      </c>
      <c r="K288" s="42">
        <f t="shared" si="23"/>
        <v>6957.08731892037</v>
      </c>
      <c r="L288" s="42">
        <f t="shared" si="24"/>
        <v>7337810.225270842</v>
      </c>
      <c r="M288" s="43">
        <f>M287*(1+$C$13/12)+K288</f>
        <v>2796421.539364709</v>
      </c>
      <c r="N288" s="6"/>
    </row>
    <row r="289" spans="1:14" ht="15">
      <c r="A289" s="2">
        <f>$A$25+INT(B288/12)</f>
        <v>23</v>
      </c>
      <c r="B289" s="2">
        <v>265</v>
      </c>
      <c r="C289" s="3">
        <f>C288*(1+$C$13/12)</f>
        <v>52962.231050316586</v>
      </c>
      <c r="D289" s="32">
        <f>$C$11</f>
        <v>7774.54</v>
      </c>
      <c r="E289" s="33">
        <f>E288*(1+$C$13/12)</f>
        <v>34246.00451441072</v>
      </c>
      <c r="F289" s="33">
        <f t="shared" si="20"/>
        <v>10941.686535905865</v>
      </c>
      <c r="G289" s="33">
        <f>F289+G288*(1+$C$19/12)</f>
        <v>1658577.844707468</v>
      </c>
      <c r="H289" s="34">
        <f>H288*(1+$C$13/12)</f>
        <v>3611061.207976129</v>
      </c>
      <c r="I289" s="53">
        <f t="shared" si="21"/>
        <v>11735.948925922423</v>
      </c>
      <c r="J289" s="42">
        <f t="shared" si="22"/>
        <v>34246.00451441072</v>
      </c>
      <c r="K289" s="42">
        <f t="shared" si="23"/>
        <v>6980.277609983445</v>
      </c>
      <c r="L289" s="42">
        <f t="shared" si="24"/>
        <v>7405938.921424749</v>
      </c>
      <c r="M289" s="43">
        <f>M288*(1+$C$13/12)+K289</f>
        <v>2812723.222105908</v>
      </c>
      <c r="N289" s="6"/>
    </row>
    <row r="290" spans="1:14" ht="15">
      <c r="A290" s="2">
        <f>$A$25+INT(B289/12)</f>
        <v>23</v>
      </c>
      <c r="B290" s="2">
        <v>266</v>
      </c>
      <c r="C290" s="3">
        <f>C289*(1+$C$13/12)</f>
        <v>53138.77182048431</v>
      </c>
      <c r="D290" s="32">
        <f>$C$11</f>
        <v>7774.54</v>
      </c>
      <c r="E290" s="33">
        <f>E289*(1+$C$13/12)</f>
        <v>34360.15786279209</v>
      </c>
      <c r="F290" s="33">
        <f t="shared" si="20"/>
        <v>11004.07395769222</v>
      </c>
      <c r="G290" s="33">
        <f>F290+G289*(1+$C$19/12)</f>
        <v>1675110.5114808518</v>
      </c>
      <c r="H290" s="34">
        <f>H289*(1+$C$13/12)</f>
        <v>3623098.0786693827</v>
      </c>
      <c r="I290" s="53">
        <f t="shared" si="21"/>
        <v>11775.068755675498</v>
      </c>
      <c r="J290" s="42">
        <f t="shared" si="22"/>
        <v>34360.15786279209</v>
      </c>
      <c r="K290" s="42">
        <f t="shared" si="23"/>
        <v>7003.545202016721</v>
      </c>
      <c r="L290" s="42">
        <f t="shared" si="24"/>
        <v>7474658.624305305</v>
      </c>
      <c r="M290" s="43">
        <f>M289*(1+$C$13/12)+K290</f>
        <v>2829102.5113816117</v>
      </c>
      <c r="N290" s="6"/>
    </row>
    <row r="291" spans="1:14" ht="15">
      <c r="A291" s="2">
        <f>$A$25+INT(B290/12)</f>
        <v>23</v>
      </c>
      <c r="B291" s="2">
        <v>267</v>
      </c>
      <c r="C291" s="3">
        <f>C290*(1+$C$13/12)</f>
        <v>53315.90105988593</v>
      </c>
      <c r="D291" s="32">
        <f>$C$11</f>
        <v>7774.54</v>
      </c>
      <c r="E291" s="33">
        <f>E290*(1+$C$13/12)</f>
        <v>34474.691722334734</v>
      </c>
      <c r="F291" s="33">
        <f t="shared" si="20"/>
        <v>11066.669337551197</v>
      </c>
      <c r="G291" s="33">
        <f>F291+G290*(1+$C$19/12)</f>
        <v>1691760.8825233392</v>
      </c>
      <c r="H291" s="34">
        <f>H290*(1+$C$13/12)</f>
        <v>3635175.0722649475</v>
      </c>
      <c r="I291" s="53">
        <f t="shared" si="21"/>
        <v>11814.318984861084</v>
      </c>
      <c r="J291" s="42">
        <f t="shared" si="22"/>
        <v>34474.691722334734</v>
      </c>
      <c r="K291" s="42">
        <f t="shared" si="23"/>
        <v>7026.890352690112</v>
      </c>
      <c r="L291" s="42">
        <f t="shared" si="24"/>
        <v>7543974.336527205</v>
      </c>
      <c r="M291" s="43">
        <f>M290*(1+$C$13/12)+K291</f>
        <v>2845559.7434389074</v>
      </c>
      <c r="N291" s="6"/>
    </row>
    <row r="292" spans="1:14" ht="15">
      <c r="A292" s="2">
        <f>$A$25+INT(B291/12)</f>
        <v>23</v>
      </c>
      <c r="B292" s="2">
        <v>268</v>
      </c>
      <c r="C292" s="3">
        <f>C291*(1+$C$13/12)</f>
        <v>53493.62073008555</v>
      </c>
      <c r="D292" s="32">
        <f>$C$11</f>
        <v>7774.54</v>
      </c>
      <c r="E292" s="33">
        <f>E291*(1+$C$13/12)</f>
        <v>34589.60736140919</v>
      </c>
      <c r="F292" s="33">
        <f t="shared" si="20"/>
        <v>11129.473368676365</v>
      </c>
      <c r="G292" s="33">
        <f>F292+G291*(1+$C$19/12)</f>
        <v>1708529.5588337602</v>
      </c>
      <c r="H292" s="34">
        <f>H291*(1+$C$13/12)</f>
        <v>3647292.322505831</v>
      </c>
      <c r="I292" s="53">
        <f t="shared" si="21"/>
        <v>11853.700048143955</v>
      </c>
      <c r="J292" s="42">
        <f t="shared" si="22"/>
        <v>34589.60736140919</v>
      </c>
      <c r="K292" s="42">
        <f t="shared" si="23"/>
        <v>7050.313320532412</v>
      </c>
      <c r="L292" s="42">
        <f t="shared" si="24"/>
        <v>7613891.102652131</v>
      </c>
      <c r="M292" s="43">
        <f>M291*(1+$C$13/12)+K292</f>
        <v>2862095.2559042363</v>
      </c>
      <c r="N292" s="6"/>
    </row>
    <row r="293" spans="1:14" ht="15">
      <c r="A293" s="2">
        <f>$A$25+INT(B292/12)</f>
        <v>23</v>
      </c>
      <c r="B293" s="2">
        <v>269</v>
      </c>
      <c r="C293" s="3">
        <f>C292*(1+$C$13/12)</f>
        <v>53671.932799185844</v>
      </c>
      <c r="D293" s="32">
        <f>$C$11</f>
        <v>7774.54</v>
      </c>
      <c r="E293" s="33">
        <f>E292*(1+$C$13/12)</f>
        <v>34704.906052613886</v>
      </c>
      <c r="F293" s="33">
        <f t="shared" si="20"/>
        <v>11192.486746571958</v>
      </c>
      <c r="G293" s="33">
        <f>F293+G292*(1+$C$19/12)</f>
        <v>1725417.144109778</v>
      </c>
      <c r="H293" s="34">
        <f>H292*(1+$C$13/12)</f>
        <v>3659449.9635808505</v>
      </c>
      <c r="I293" s="53">
        <f t="shared" si="21"/>
        <v>11893.21238163777</v>
      </c>
      <c r="J293" s="42">
        <f t="shared" si="22"/>
        <v>34704.906052613886</v>
      </c>
      <c r="K293" s="42">
        <f t="shared" si="23"/>
        <v>7073.814364934187</v>
      </c>
      <c r="L293" s="42">
        <f t="shared" si="24"/>
        <v>7684414.0095391655</v>
      </c>
      <c r="M293" s="43">
        <f>M292*(1+$C$13/12)+K293</f>
        <v>2878709.3877888517</v>
      </c>
      <c r="N293" s="6"/>
    </row>
    <row r="294" spans="1:14" ht="15">
      <c r="A294" s="2">
        <f>$A$25+INT(B293/12)</f>
        <v>23</v>
      </c>
      <c r="B294" s="2">
        <v>270</v>
      </c>
      <c r="C294" s="3">
        <f>C293*(1+$C$13/12)</f>
        <v>53850.839241849804</v>
      </c>
      <c r="D294" s="32">
        <f>$C$11</f>
        <v>7774.54</v>
      </c>
      <c r="E294" s="33">
        <f>E293*(1+$C$13/12)</f>
        <v>34820.58907278927</v>
      </c>
      <c r="F294" s="33">
        <f t="shared" si="20"/>
        <v>11255.710169060534</v>
      </c>
      <c r="G294" s="33">
        <f>F294+G293*(1+$C$19/12)</f>
        <v>1742424.2447592048</v>
      </c>
      <c r="H294" s="34">
        <f>H293*(1+$C$13/12)</f>
        <v>3671648.1301261205</v>
      </c>
      <c r="I294" s="53">
        <f t="shared" si="21"/>
        <v>11932.856422909897</v>
      </c>
      <c r="J294" s="42">
        <f t="shared" si="22"/>
        <v>34820.58907278927</v>
      </c>
      <c r="K294" s="42">
        <f t="shared" si="23"/>
        <v>7097.393746150636</v>
      </c>
      <c r="L294" s="42">
        <f t="shared" si="24"/>
        <v>7755548.186698142</v>
      </c>
      <c r="M294" s="43">
        <f>M293*(1+$C$13/12)+K294</f>
        <v>2895402.479494299</v>
      </c>
      <c r="N294" s="6"/>
    </row>
    <row r="295" spans="1:14" ht="15">
      <c r="A295" s="2">
        <f>$A$25+INT(B294/12)</f>
        <v>23</v>
      </c>
      <c r="B295" s="2">
        <v>271</v>
      </c>
      <c r="C295" s="3">
        <f>C294*(1+$C$13/12)</f>
        <v>54030.34203932264</v>
      </c>
      <c r="D295" s="32">
        <f>$C$11</f>
        <v>7774.54</v>
      </c>
      <c r="E295" s="33">
        <f>E294*(1+$C$13/12)</f>
        <v>34936.6577030319</v>
      </c>
      <c r="F295" s="33">
        <f t="shared" si="20"/>
        <v>11319.144336290738</v>
      </c>
      <c r="G295" s="33">
        <f>F295+G294*(1+$C$19/12)</f>
        <v>1759551.4699113597</v>
      </c>
      <c r="H295" s="34">
        <f>H294*(1+$C$13/12)</f>
        <v>3683886.9572265414</v>
      </c>
      <c r="I295" s="53">
        <f t="shared" si="21"/>
        <v>11972.632610986264</v>
      </c>
      <c r="J295" s="42">
        <f t="shared" si="22"/>
        <v>34936.6577030319</v>
      </c>
      <c r="K295" s="42">
        <f t="shared" si="23"/>
        <v>7121.0517253044745</v>
      </c>
      <c r="L295" s="42">
        <f t="shared" si="24"/>
        <v>7827298.806645932</v>
      </c>
      <c r="M295" s="43">
        <f>M294*(1+$C$13/12)+K295</f>
        <v>2912174.872817918</v>
      </c>
      <c r="N295" s="6"/>
    </row>
    <row r="296" spans="1:14" ht="15">
      <c r="A296" s="2">
        <f>$A$25+INT(B295/12)</f>
        <v>23</v>
      </c>
      <c r="B296" s="2">
        <v>272</v>
      </c>
      <c r="C296" s="3">
        <f>C295*(1+$C$13/12)</f>
        <v>54210.44317945372</v>
      </c>
      <c r="D296" s="32">
        <f>$C$11</f>
        <v>7774.54</v>
      </c>
      <c r="E296" s="33">
        <f>E295*(1+$C$13/12)</f>
        <v>35053.11322870868</v>
      </c>
      <c r="F296" s="33">
        <f t="shared" si="20"/>
        <v>11382.789950745042</v>
      </c>
      <c r="G296" s="33">
        <f>F296+G295*(1+$C$19/12)</f>
        <v>1776799.431428476</v>
      </c>
      <c r="H296" s="34">
        <f>H295*(1+$C$13/12)</f>
        <v>3696166.580417297</v>
      </c>
      <c r="I296" s="53">
        <f t="shared" si="21"/>
        <v>12012.541386356219</v>
      </c>
      <c r="J296" s="42">
        <f t="shared" si="22"/>
        <v>35053.11322870868</v>
      </c>
      <c r="K296" s="42">
        <f t="shared" si="23"/>
        <v>7144.788564388822</v>
      </c>
      <c r="L296" s="42">
        <f t="shared" si="24"/>
        <v>7899671.085265703</v>
      </c>
      <c r="M296" s="43">
        <f>M295*(1+$C$13/12)+K296</f>
        <v>2929026.910958367</v>
      </c>
      <c r="N296" s="6"/>
    </row>
    <row r="297" spans="1:14" ht="15">
      <c r="A297" s="2">
        <f>$A$25+INT(B296/12)</f>
        <v>23</v>
      </c>
      <c r="B297" s="2">
        <v>273</v>
      </c>
      <c r="C297" s="3">
        <f>C296*(1+$C$13/12)</f>
        <v>54391.14465671857</v>
      </c>
      <c r="D297" s="32">
        <f>$C$11</f>
        <v>7774.54</v>
      </c>
      <c r="E297" s="33">
        <f>E296*(1+$C$13/12)</f>
        <v>35169.95693947105</v>
      </c>
      <c r="F297" s="33">
        <f t="shared" si="20"/>
        <v>11446.64771724752</v>
      </c>
      <c r="G297" s="33">
        <f>F297+G296*(1+$C$19/12)</f>
        <v>1794168.7439171518</v>
      </c>
      <c r="H297" s="34">
        <f>H296*(1+$C$13/12)</f>
        <v>3708487.135685355</v>
      </c>
      <c r="I297" s="53">
        <f t="shared" si="21"/>
        <v>12052.583190977408</v>
      </c>
      <c r="J297" s="42">
        <f t="shared" si="22"/>
        <v>35169.95693947105</v>
      </c>
      <c r="K297" s="42">
        <f t="shared" si="23"/>
        <v>7168.6045262701155</v>
      </c>
      <c r="L297" s="42">
        <f t="shared" si="24"/>
        <v>7972670.2821691865</v>
      </c>
      <c r="M297" s="43">
        <f>M296*(1+$C$13/12)+K297</f>
        <v>2945958.9385211654</v>
      </c>
      <c r="N297" s="6"/>
    </row>
    <row r="298" spans="1:14" ht="15">
      <c r="A298" s="2">
        <f>$A$25+INT(B297/12)</f>
        <v>23</v>
      </c>
      <c r="B298" s="2">
        <v>274</v>
      </c>
      <c r="C298" s="3">
        <f>C297*(1+$C$13/12)</f>
        <v>54572.44847224097</v>
      </c>
      <c r="D298" s="32">
        <f>$C$11</f>
        <v>7774.54</v>
      </c>
      <c r="E298" s="33">
        <f>E297*(1+$C$13/12)</f>
        <v>35287.190129269286</v>
      </c>
      <c r="F298" s="33">
        <f t="shared" si="20"/>
        <v>11510.718342971682</v>
      </c>
      <c r="G298" s="33">
        <f>F298+G297*(1+$C$19/12)</f>
        <v>1811660.0247398475</v>
      </c>
      <c r="H298" s="34">
        <f>H297*(1+$C$13/12)</f>
        <v>3720848.759470973</v>
      </c>
      <c r="I298" s="53">
        <f t="shared" si="21"/>
        <v>12092.758468280666</v>
      </c>
      <c r="J298" s="42">
        <f t="shared" si="22"/>
        <v>35287.190129269286</v>
      </c>
      <c r="K298" s="42">
        <f t="shared" si="23"/>
        <v>7192.4998746910205</v>
      </c>
      <c r="L298" s="42">
        <f t="shared" si="24"/>
        <v>8046301.701061955</v>
      </c>
      <c r="M298" s="43">
        <f>M297*(1+$C$13/12)+K298</f>
        <v>2962971.3015242605</v>
      </c>
      <c r="N298" s="6"/>
    </row>
    <row r="299" spans="1:14" ht="15">
      <c r="A299" s="2">
        <f>$A$25+INT(B298/12)</f>
        <v>23</v>
      </c>
      <c r="B299" s="2">
        <v>275</v>
      </c>
      <c r="C299" s="3">
        <f>C298*(1+$C$13/12)</f>
        <v>54754.35663381511</v>
      </c>
      <c r="D299" s="32">
        <f>$C$11</f>
        <v>7774.54</v>
      </c>
      <c r="E299" s="33">
        <f>E298*(1+$C$13/12)</f>
        <v>35404.814096366856</v>
      </c>
      <c r="F299" s="33">
        <f t="shared" si="20"/>
        <v>11575.00253744825</v>
      </c>
      <c r="G299" s="33">
        <f>F299+G298*(1+$C$19/12)</f>
        <v>1829273.8940264287</v>
      </c>
      <c r="H299" s="34">
        <f>H298*(1+$C$13/12)</f>
        <v>3733251.58866921</v>
      </c>
      <c r="I299" s="53">
        <f t="shared" si="21"/>
        <v>12133.067663174936</v>
      </c>
      <c r="J299" s="42">
        <f t="shared" si="22"/>
        <v>35404.814096366856</v>
      </c>
      <c r="K299" s="42">
        <f t="shared" si="23"/>
        <v>7216.474874273314</v>
      </c>
      <c r="L299" s="42">
        <f t="shared" si="24"/>
        <v>8120570.690111743</v>
      </c>
      <c r="M299" s="43">
        <f>M298*(1+$C$13/12)+K299</f>
        <v>2980064.3474036152</v>
      </c>
      <c r="N299" s="6"/>
    </row>
    <row r="300" spans="1:14" ht="15">
      <c r="A300" s="2">
        <f>$A$25+INT(B299/12)</f>
        <v>23</v>
      </c>
      <c r="B300" s="2">
        <v>276</v>
      </c>
      <c r="C300" s="3">
        <f>C299*(1+$C$13/12)</f>
        <v>54936.87115592783</v>
      </c>
      <c r="D300" s="32">
        <f>$C$11</f>
        <v>7774.54</v>
      </c>
      <c r="E300" s="33">
        <f>E299*(1+$C$13/12)</f>
        <v>35522.830143354746</v>
      </c>
      <c r="F300" s="33">
        <f t="shared" si="20"/>
        <v>11639.501012573084</v>
      </c>
      <c r="G300" s="33">
        <f>F300+G299*(1+$C$19/12)</f>
        <v>1847010.9746857567</v>
      </c>
      <c r="H300" s="34">
        <f>H299*(1+$C$13/12)</f>
        <v>3745695.760631441</v>
      </c>
      <c r="I300" s="53">
        <f t="shared" si="21"/>
        <v>12173.511222052186</v>
      </c>
      <c r="J300" s="42">
        <f t="shared" si="22"/>
        <v>35522.830143354746</v>
      </c>
      <c r="K300" s="42">
        <f t="shared" si="23"/>
        <v>7240.529790520901</v>
      </c>
      <c r="L300" s="42">
        <f t="shared" si="24"/>
        <v>8195482.642319862</v>
      </c>
      <c r="M300" s="43">
        <f>M299*(1+$C$13/12)+K300</f>
        <v>2997238.4250188153</v>
      </c>
      <c r="N300" s="6"/>
    </row>
    <row r="301" spans="1:14" ht="15">
      <c r="A301" s="2">
        <f>$A$25+INT(B300/12)</f>
        <v>24</v>
      </c>
      <c r="B301" s="2">
        <v>277</v>
      </c>
      <c r="C301" s="3">
        <f>C300*(1+$C$13/12)</f>
        <v>55119.994059780925</v>
      </c>
      <c r="D301" s="32">
        <f>$C$11</f>
        <v>7774.54</v>
      </c>
      <c r="E301" s="33">
        <f>E300*(1+$C$13/12)</f>
        <v>35641.23957716593</v>
      </c>
      <c r="F301" s="33">
        <f t="shared" si="20"/>
        <v>11704.214482614996</v>
      </c>
      <c r="G301" s="33">
        <f>F301+G300*(1+$C$19/12)</f>
        <v>1864871.8924173245</v>
      </c>
      <c r="H301" s="34">
        <f>H300*(1+$C$13/12)</f>
        <v>3758181.4131668797</v>
      </c>
      <c r="I301" s="53">
        <f t="shared" si="21"/>
        <v>12214.089592792361</v>
      </c>
      <c r="J301" s="42">
        <f t="shared" si="22"/>
        <v>35641.23957716593</v>
      </c>
      <c r="K301" s="42">
        <f t="shared" si="23"/>
        <v>7264.664889822634</v>
      </c>
      <c r="L301" s="42">
        <f t="shared" si="24"/>
        <v>8271042.995895683</v>
      </c>
      <c r="M301" s="43">
        <f>M300*(1+$C$13/12)+K301</f>
        <v>3014493.884658701</v>
      </c>
      <c r="N301" s="6"/>
    </row>
    <row r="302" spans="1:14" ht="15">
      <c r="A302" s="2">
        <f>$A$25+INT(B301/12)</f>
        <v>24</v>
      </c>
      <c r="B302" s="2">
        <v>278</v>
      </c>
      <c r="C302" s="3">
        <f>C301*(1+$C$13/12)</f>
        <v>55303.72737331353</v>
      </c>
      <c r="D302" s="32">
        <f>$C$11</f>
        <v>7774.54</v>
      </c>
      <c r="E302" s="33">
        <f>E301*(1+$C$13/12)</f>
        <v>35760.04370908982</v>
      </c>
      <c r="F302" s="33">
        <f t="shared" si="20"/>
        <v>11769.14366422371</v>
      </c>
      <c r="G302" s="33">
        <f>F302+G301*(1+$C$19/12)</f>
        <v>1882857.2757229393</v>
      </c>
      <c r="H302" s="34">
        <f>H301*(1+$C$13/12)</f>
        <v>3770708.6845441028</v>
      </c>
      <c r="I302" s="53">
        <f t="shared" si="21"/>
        <v>12254.803224768337</v>
      </c>
      <c r="J302" s="42">
        <f t="shared" si="22"/>
        <v>35760.04370908982</v>
      </c>
      <c r="K302" s="42">
        <f t="shared" si="23"/>
        <v>7288.880439455374</v>
      </c>
      <c r="L302" s="42">
        <f t="shared" si="24"/>
        <v>8347257.234634269</v>
      </c>
      <c r="M302" s="43">
        <f>M301*(1+$C$13/12)+K302</f>
        <v>3031831.0780470185</v>
      </c>
      <c r="N302" s="6"/>
    </row>
    <row r="303" spans="1:14" ht="15">
      <c r="A303" s="2">
        <f>$A$25+INT(B302/12)</f>
        <v>24</v>
      </c>
      <c r="B303" s="2">
        <v>279</v>
      </c>
      <c r="C303" s="3">
        <f>C302*(1+$C$13/12)</f>
        <v>55488.07313122458</v>
      </c>
      <c r="D303" s="32">
        <f>$C$11</f>
        <v>7774.54</v>
      </c>
      <c r="E303" s="33">
        <f>E302*(1+$C$13/12)</f>
        <v>35879.243854786786</v>
      </c>
      <c r="F303" s="33">
        <f t="shared" si="20"/>
        <v>11834.28927643779</v>
      </c>
      <c r="G303" s="33">
        <f>F303+G302*(1+$C$19/12)</f>
        <v>1900967.7559184537</v>
      </c>
      <c r="H303" s="34">
        <f>H302*(1+$C$13/12)</f>
        <v>3783277.7134925835</v>
      </c>
      <c r="I303" s="53">
        <f t="shared" si="21"/>
        <v>12295.6525688509</v>
      </c>
      <c r="J303" s="42">
        <f t="shared" si="22"/>
        <v>35879.243854786786</v>
      </c>
      <c r="K303" s="42">
        <f t="shared" si="23"/>
        <v>7313.176707586892</v>
      </c>
      <c r="L303" s="42">
        <f t="shared" si="24"/>
        <v>8424130.88829714</v>
      </c>
      <c r="M303" s="43">
        <f>M302*(1+$C$13/12)+K303</f>
        <v>3049250.3583480953</v>
      </c>
      <c r="N303" s="6"/>
    </row>
    <row r="304" spans="1:14" ht="15">
      <c r="A304" s="2">
        <f>$A$25+INT(B303/12)</f>
        <v>24</v>
      </c>
      <c r="B304" s="2">
        <v>280</v>
      </c>
      <c r="C304" s="3">
        <f>C303*(1+$C$13/12)</f>
        <v>55673.03337499533</v>
      </c>
      <c r="D304" s="32">
        <f>$C$11</f>
        <v>7774.54</v>
      </c>
      <c r="E304" s="33">
        <f>E303*(1+$C$13/12)</f>
        <v>35998.84133430274</v>
      </c>
      <c r="F304" s="33">
        <f t="shared" si="20"/>
        <v>11899.652040692585</v>
      </c>
      <c r="G304" s="33">
        <f>F304+G303*(1+$C$19/12)</f>
        <v>1919203.9671455412</v>
      </c>
      <c r="H304" s="34">
        <f>H303*(1+$C$13/12)</f>
        <v>3795888.6392042255</v>
      </c>
      <c r="I304" s="53">
        <f t="shared" si="21"/>
        <v>12336.638077413736</v>
      </c>
      <c r="J304" s="42">
        <f t="shared" si="22"/>
        <v>35998.84133430274</v>
      </c>
      <c r="K304" s="42">
        <f t="shared" si="23"/>
        <v>7337.55396327885</v>
      </c>
      <c r="L304" s="42">
        <f t="shared" si="24"/>
        <v>8501669.53299623</v>
      </c>
      <c r="M304" s="43">
        <f>M303*(1+$C$13/12)+K304</f>
        <v>3066752.0801725346</v>
      </c>
      <c r="N304" s="6"/>
    </row>
    <row r="305" spans="1:14" ht="15">
      <c r="A305" s="2">
        <f>$A$25+INT(B304/12)</f>
        <v>24</v>
      </c>
      <c r="B305" s="2">
        <v>281</v>
      </c>
      <c r="C305" s="3">
        <f>C304*(1+$C$13/12)</f>
        <v>55858.610152911984</v>
      </c>
      <c r="D305" s="32">
        <f>$C$11</f>
        <v>7774.54</v>
      </c>
      <c r="E305" s="33">
        <f>E304*(1+$C$13/12)</f>
        <v>36118.83747208375</v>
      </c>
      <c r="F305" s="33">
        <f t="shared" si="20"/>
        <v>11965.23268082823</v>
      </c>
      <c r="G305" s="33">
        <f>F305+G304*(1+$C$19/12)</f>
        <v>1937566.5463835215</v>
      </c>
      <c r="H305" s="34">
        <f>H304*(1+$C$13/12)</f>
        <v>3808541.6013349066</v>
      </c>
      <c r="I305" s="53">
        <f t="shared" si="21"/>
        <v>12377.760204338449</v>
      </c>
      <c r="J305" s="42">
        <f t="shared" si="22"/>
        <v>36118.83747208375</v>
      </c>
      <c r="K305" s="42">
        <f t="shared" si="23"/>
        <v>7362.012476489785</v>
      </c>
      <c r="L305" s="42">
        <f t="shared" si="24"/>
        <v>8579878.79158102</v>
      </c>
      <c r="M305" s="43">
        <f>M304*(1+$C$13/12)+K305</f>
        <v>3084336.5995829334</v>
      </c>
      <c r="N305" s="6"/>
    </row>
    <row r="306" spans="1:14" ht="15">
      <c r="A306" s="2">
        <f>$A$25+INT(B305/12)</f>
        <v>24</v>
      </c>
      <c r="B306" s="2">
        <v>282</v>
      </c>
      <c r="C306" s="3">
        <f>C305*(1+$C$13/12)</f>
        <v>56044.80552008836</v>
      </c>
      <c r="D306" s="32">
        <f>$C$11</f>
        <v>7774.54</v>
      </c>
      <c r="E306" s="33">
        <f>E305*(1+$C$13/12)</f>
        <v>36239.2335969907</v>
      </c>
      <c r="F306" s="33">
        <f t="shared" si="20"/>
        <v>12031.03192309766</v>
      </c>
      <c r="G306" s="33">
        <f>F306+G305*(1+$C$19/12)</f>
        <v>1956056.133461231</v>
      </c>
      <c r="H306" s="34">
        <f>H305*(1+$C$13/12)</f>
        <v>3821236.740006023</v>
      </c>
      <c r="I306" s="53">
        <f t="shared" si="21"/>
        <v>12419.019405019577</v>
      </c>
      <c r="J306" s="42">
        <f t="shared" si="22"/>
        <v>36239.2335969907</v>
      </c>
      <c r="K306" s="42">
        <f t="shared" si="23"/>
        <v>7386.552518078082</v>
      </c>
      <c r="L306" s="42">
        <f t="shared" si="24"/>
        <v>8658764.334028939</v>
      </c>
      <c r="M306" s="43">
        <f>M305*(1+$C$13/12)+K306</f>
        <v>3102004.2740996215</v>
      </c>
      <c r="N306" s="6"/>
    </row>
    <row r="307" spans="1:14" ht="15">
      <c r="A307" s="2">
        <f>$A$25+INT(B306/12)</f>
        <v>24</v>
      </c>
      <c r="B307" s="2">
        <v>283</v>
      </c>
      <c r="C307" s="3">
        <f>C306*(1+$C$13/12)</f>
        <v>56231.62153848866</v>
      </c>
      <c r="D307" s="32">
        <f>$C$11</f>
        <v>7774.54</v>
      </c>
      <c r="E307" s="33">
        <f>E306*(1+$C$13/12)</f>
        <v>36360.031042314</v>
      </c>
      <c r="F307" s="33">
        <f t="shared" si="20"/>
        <v>12097.050496174656</v>
      </c>
      <c r="G307" s="33">
        <f>F307+G306*(1+$C$19/12)</f>
        <v>1974673.3710689433</v>
      </c>
      <c r="H307" s="34">
        <f>H306*(1+$C$13/12)</f>
        <v>3833974.1958060437</v>
      </c>
      <c r="I307" s="53">
        <f t="shared" si="21"/>
        <v>12460.416136369644</v>
      </c>
      <c r="J307" s="42">
        <f t="shared" si="22"/>
        <v>36360.031042314</v>
      </c>
      <c r="K307" s="42">
        <f t="shared" si="23"/>
        <v>7411.174359805009</v>
      </c>
      <c r="L307" s="42">
        <f t="shared" si="24"/>
        <v>8738331.877838986</v>
      </c>
      <c r="M307" s="43">
        <f>M306*(1+$C$13/12)+K307</f>
        <v>3119755.462706425</v>
      </c>
      <c r="N307" s="6"/>
    </row>
    <row r="308" spans="1:14" ht="15">
      <c r="A308" s="2">
        <f>$A$25+INT(B307/12)</f>
        <v>24</v>
      </c>
      <c r="B308" s="2">
        <v>284</v>
      </c>
      <c r="C308" s="3">
        <f>C307*(1+$C$13/12)</f>
        <v>56419.060276950295</v>
      </c>
      <c r="D308" s="32">
        <f>$C$11</f>
        <v>7774.54</v>
      </c>
      <c r="E308" s="33">
        <f>E307*(1+$C$13/12)</f>
        <v>36481.231145788384</v>
      </c>
      <c r="F308" s="33">
        <f t="shared" si="20"/>
        <v>12163.28913116191</v>
      </c>
      <c r="G308" s="33">
        <f>F308+G307*(1+$C$19/12)</f>
        <v>1993418.9047703352</v>
      </c>
      <c r="H308" s="34">
        <f>H307*(1+$C$13/12)</f>
        <v>3846754.109792064</v>
      </c>
      <c r="I308" s="53">
        <f t="shared" si="21"/>
        <v>12501.95085682421</v>
      </c>
      <c r="J308" s="42">
        <f t="shared" si="22"/>
        <v>36481.231145788384</v>
      </c>
      <c r="K308" s="42">
        <f t="shared" si="23"/>
        <v>7435.878274337701</v>
      </c>
      <c r="L308" s="42">
        <f t="shared" si="24"/>
        <v>8818587.18842865</v>
      </c>
      <c r="M308" s="43">
        <f>M307*(1+$C$13/12)+K308</f>
        <v>3137590.5258564516</v>
      </c>
      <c r="N308" s="6"/>
    </row>
    <row r="309" spans="1:14" ht="15">
      <c r="A309" s="2">
        <f>$A$25+INT(B308/12)</f>
        <v>24</v>
      </c>
      <c r="B309" s="2">
        <v>285</v>
      </c>
      <c r="C309" s="3">
        <f>C308*(1+$C$13/12)</f>
        <v>56607.1238112068</v>
      </c>
      <c r="D309" s="32">
        <f>$C$11</f>
        <v>7774.54</v>
      </c>
      <c r="E309" s="33">
        <f>E308*(1+$C$13/12)</f>
        <v>36602.835249607684</v>
      </c>
      <c r="F309" s="33">
        <f t="shared" si="20"/>
        <v>12229.748561599117</v>
      </c>
      <c r="G309" s="33">
        <f>F309+G308*(1+$C$19/12)</f>
        <v>2012293.3830145022</v>
      </c>
      <c r="H309" s="34">
        <f>H308*(1+$C$13/12)</f>
        <v>3859576.623491371</v>
      </c>
      <c r="I309" s="53">
        <f t="shared" si="21"/>
        <v>12543.624026346959</v>
      </c>
      <c r="J309" s="42">
        <f t="shared" si="22"/>
        <v>36602.835249607684</v>
      </c>
      <c r="K309" s="42">
        <f t="shared" si="23"/>
        <v>7460.664535252159</v>
      </c>
      <c r="L309" s="42">
        <f t="shared" si="24"/>
        <v>8899536.079534141</v>
      </c>
      <c r="M309" s="43">
        <f>M308*(1+$C$13/12)+K309</f>
        <v>3155509.8254778925</v>
      </c>
      <c r="N309" s="6"/>
    </row>
    <row r="310" spans="1:14" ht="15">
      <c r="A310" s="2">
        <f>$A$25+INT(B309/12)</f>
        <v>24</v>
      </c>
      <c r="B310" s="2">
        <v>286</v>
      </c>
      <c r="C310" s="3">
        <f>C309*(1+$C$13/12)</f>
        <v>56795.81422391083</v>
      </c>
      <c r="D310" s="32">
        <f>$C$11</f>
        <v>7774.54</v>
      </c>
      <c r="E310" s="33">
        <f>E309*(1+$C$13/12)</f>
        <v>36724.84470043971</v>
      </c>
      <c r="F310" s="33">
        <f t="shared" si="20"/>
        <v>12296.429523471117</v>
      </c>
      <c r="G310" s="33">
        <f>F310+G309*(1+$C$19/12)</f>
        <v>2031297.4571480218</v>
      </c>
      <c r="H310" s="34">
        <f>H309*(1+$C$13/12)</f>
        <v>3872441.8789030095</v>
      </c>
      <c r="I310" s="53">
        <f t="shared" si="21"/>
        <v>12585.436106434783</v>
      </c>
      <c r="J310" s="42">
        <f t="shared" si="22"/>
        <v>36724.84470043971</v>
      </c>
      <c r="K310" s="42">
        <f t="shared" si="23"/>
        <v>7485.533417036335</v>
      </c>
      <c r="L310" s="42">
        <f t="shared" si="24"/>
        <v>8981184.413613962</v>
      </c>
      <c r="M310" s="43">
        <f>M309*(1+$C$13/12)+K310</f>
        <v>3173513.7249798556</v>
      </c>
      <c r="N310" s="6"/>
    </row>
    <row r="311" spans="1:14" ht="15">
      <c r="A311" s="2">
        <f>$A$25+INT(B310/12)</f>
        <v>24</v>
      </c>
      <c r="B311" s="2">
        <v>287</v>
      </c>
      <c r="C311" s="3">
        <f>C310*(1+$C$13/12)</f>
        <v>56985.1336046572</v>
      </c>
      <c r="D311" s="32">
        <f>$C$11</f>
        <v>7774.54</v>
      </c>
      <c r="E311" s="33">
        <f>E310*(1+$C$13/12)</f>
        <v>36847.260849441176</v>
      </c>
      <c r="F311" s="33">
        <f t="shared" si="20"/>
        <v>12363.332755216026</v>
      </c>
      <c r="G311" s="33">
        <f>F311+G310*(1+$C$19/12)</f>
        <v>2050431.7814270647</v>
      </c>
      <c r="H311" s="34">
        <f>H310*(1+$C$13/12)</f>
        <v>3885350.018499353</v>
      </c>
      <c r="I311" s="53">
        <f t="shared" si="21"/>
        <v>12627.3875601229</v>
      </c>
      <c r="J311" s="42">
        <f t="shared" si="22"/>
        <v>36847.260849441176</v>
      </c>
      <c r="K311" s="42">
        <f t="shared" si="23"/>
        <v>7510.485195093126</v>
      </c>
      <c r="L311" s="42">
        <f t="shared" si="24"/>
        <v>9063538.102255838</v>
      </c>
      <c r="M311" s="43">
        <f>M310*(1+$C$13/12)+K311</f>
        <v>3191602.5892582154</v>
      </c>
      <c r="N311" s="6"/>
    </row>
    <row r="312" spans="1:14" ht="15">
      <c r="A312" s="2">
        <f>$A$25+INT(B311/12)</f>
        <v>24</v>
      </c>
      <c r="B312" s="2">
        <v>288</v>
      </c>
      <c r="C312" s="3">
        <f>C311*(1+$C$13/12)</f>
        <v>57175.084050006066</v>
      </c>
      <c r="D312" s="32">
        <f>$C$11</f>
        <v>7774.54</v>
      </c>
      <c r="E312" s="33">
        <f>E311*(1+$C$13/12)</f>
        <v>36970.08505227265</v>
      </c>
      <c r="F312" s="33">
        <f t="shared" si="20"/>
        <v>12430.458997733418</v>
      </c>
      <c r="G312" s="33">
        <f>F312+G311*(1+$C$19/12)</f>
        <v>2069697.013029555</v>
      </c>
      <c r="H312" s="34">
        <f>H311*(1+$C$13/12)</f>
        <v>3898301.1852276847</v>
      </c>
      <c r="I312" s="53">
        <f t="shared" si="21"/>
        <v>12669.478851989976</v>
      </c>
      <c r="J312" s="42">
        <f t="shared" si="22"/>
        <v>36970.08505227265</v>
      </c>
      <c r="K312" s="42">
        <f t="shared" si="23"/>
        <v>7535.520145743445</v>
      </c>
      <c r="L312" s="42">
        <f t="shared" si="24"/>
        <v>9146603.106587047</v>
      </c>
      <c r="M312" s="43">
        <f>M311*(1+$C$13/12)+K312</f>
        <v>3209776.7847014866</v>
      </c>
      <c r="N312" s="6"/>
    </row>
    <row r="313" spans="1:14" ht="15">
      <c r="A313" s="2">
        <f>$A$25+INT(B312/12)</f>
        <v>25</v>
      </c>
      <c r="B313" s="2">
        <v>289</v>
      </c>
      <c r="C313" s="3">
        <f>C312*(1+$C$13/12)</f>
        <v>57365.667663506094</v>
      </c>
      <c r="D313" s="32">
        <f>$C$11</f>
        <v>7774.54</v>
      </c>
      <c r="E313" s="33">
        <f>E312*(1+$C$13/12)</f>
        <v>37093.318669113556</v>
      </c>
      <c r="F313" s="33">
        <f t="shared" si="20"/>
        <v>12497.808994392537</v>
      </c>
      <c r="G313" s="33">
        <f>F313+G312*(1+$C$19/12)</f>
        <v>2089093.8120673797</v>
      </c>
      <c r="H313" s="34">
        <f>H312*(1+$C$13/12)</f>
        <v>3911295.5225117775</v>
      </c>
      <c r="I313" s="53">
        <f t="shared" si="21"/>
        <v>12711.710448163276</v>
      </c>
      <c r="J313" s="42">
        <f t="shared" si="22"/>
        <v>37093.318669113556</v>
      </c>
      <c r="K313" s="42">
        <f t="shared" si="23"/>
        <v>7560.63854622926</v>
      </c>
      <c r="L313" s="42">
        <f t="shared" si="24"/>
        <v>9230385.437688166</v>
      </c>
      <c r="M313" s="43">
        <f>M312*(1+$C$13/12)+K313</f>
        <v>3228036.679196721</v>
      </c>
      <c r="N313" s="6"/>
    </row>
    <row r="314" spans="1:14" ht="15">
      <c r="A314" s="2">
        <f>$A$25+INT(B313/12)</f>
        <v>25</v>
      </c>
      <c r="B314" s="2">
        <v>290</v>
      </c>
      <c r="C314" s="3">
        <f>C313*(1+$C$13/12)</f>
        <v>57556.886555717785</v>
      </c>
      <c r="D314" s="32">
        <f>$C$11</f>
        <v>7774.54</v>
      </c>
      <c r="E314" s="33">
        <f>E313*(1+$C$13/12)</f>
        <v>37216.96306467727</v>
      </c>
      <c r="F314" s="33">
        <f t="shared" si="20"/>
        <v>12565.383491040513</v>
      </c>
      <c r="G314" s="33">
        <f>F314+G313*(1+$C$19/12)</f>
        <v>2108622.841598645</v>
      </c>
      <c r="H314" s="34">
        <f>H313*(1+$C$13/12)</f>
        <v>3924333.174253484</v>
      </c>
      <c r="I314" s="53">
        <f t="shared" si="21"/>
        <v>12754.082816323822</v>
      </c>
      <c r="J314" s="42">
        <f t="shared" si="22"/>
        <v>37216.96306467727</v>
      </c>
      <c r="K314" s="42">
        <f t="shared" si="23"/>
        <v>7585.840674716688</v>
      </c>
      <c r="L314" s="42">
        <f t="shared" si="24"/>
        <v>9314891.157010285</v>
      </c>
      <c r="M314" s="43">
        <f>M313*(1+$C$13/12)+K314</f>
        <v>3246382.642135427</v>
      </c>
      <c r="N314" s="6"/>
    </row>
    <row r="315" spans="1:14" ht="15">
      <c r="A315" s="2">
        <f>$A$25+INT(B314/12)</f>
        <v>25</v>
      </c>
      <c r="B315" s="2">
        <v>291</v>
      </c>
      <c r="C315" s="3">
        <f>C314*(1+$C$13/12)</f>
        <v>57748.74284423685</v>
      </c>
      <c r="D315" s="32">
        <f>$C$11</f>
        <v>7774.54</v>
      </c>
      <c r="E315" s="33">
        <f>E314*(1+$C$13/12)</f>
        <v>37341.0196082262</v>
      </c>
      <c r="F315" s="33">
        <f t="shared" si="20"/>
        <v>12633.18323601065</v>
      </c>
      <c r="G315" s="33">
        <f>F315+G314*(1+$C$19/12)</f>
        <v>2128284.767639985</v>
      </c>
      <c r="H315" s="34">
        <f>H314*(1+$C$13/12)</f>
        <v>3937414.284834329</v>
      </c>
      <c r="I315" s="53">
        <f t="shared" si="21"/>
        <v>12796.596425711568</v>
      </c>
      <c r="J315" s="42">
        <f t="shared" si="22"/>
        <v>37341.0196082262</v>
      </c>
      <c r="K315" s="42">
        <f t="shared" si="23"/>
        <v>7611.12681029908</v>
      </c>
      <c r="L315" s="42">
        <f t="shared" si="24"/>
        <v>9400126.37679567</v>
      </c>
      <c r="M315" s="43">
        <f>M314*(1+$C$13/12)+K315</f>
        <v>3264815.044419511</v>
      </c>
      <c r="N315" s="6"/>
    </row>
    <row r="316" spans="1:14" ht="15">
      <c r="A316" s="2">
        <f>$A$25+INT(B315/12)</f>
        <v>25</v>
      </c>
      <c r="B316" s="2">
        <v>292</v>
      </c>
      <c r="C316" s="3">
        <f>C315*(1+$C$13/12)</f>
        <v>57941.23865371764</v>
      </c>
      <c r="D316" s="32">
        <f>$C$11</f>
        <v>7774.54</v>
      </c>
      <c r="E316" s="33">
        <f>E315*(1+$C$13/12)</f>
        <v>37465.489673586955</v>
      </c>
      <c r="F316" s="33">
        <f t="shared" si="20"/>
        <v>12701.208980130687</v>
      </c>
      <c r="G316" s="33">
        <f>F316+G315*(1+$C$19/12)</f>
        <v>2148080.2591789155</v>
      </c>
      <c r="H316" s="34">
        <f>H315*(1+$C$13/12)</f>
        <v>3950538.9991171104</v>
      </c>
      <c r="I316" s="53">
        <f t="shared" si="21"/>
        <v>12839.251747130607</v>
      </c>
      <c r="J316" s="42">
        <f t="shared" si="22"/>
        <v>37465.489673586955</v>
      </c>
      <c r="K316" s="42">
        <f t="shared" si="23"/>
        <v>7636.497233000082</v>
      </c>
      <c r="L316" s="42">
        <f t="shared" si="24"/>
        <v>9486097.260501966</v>
      </c>
      <c r="M316" s="43">
        <f>M315*(1+$C$13/12)+K316</f>
        <v>3283334.2584672435</v>
      </c>
      <c r="N316" s="6"/>
    </row>
    <row r="317" spans="1:14" ht="15">
      <c r="A317" s="2">
        <f>$A$25+INT(B316/12)</f>
        <v>25</v>
      </c>
      <c r="B317" s="2">
        <v>293</v>
      </c>
      <c r="C317" s="3">
        <f>C316*(1+$C$13/12)</f>
        <v>58134.3761158967</v>
      </c>
      <c r="D317" s="32">
        <f>$C$11</f>
        <v>7774.54</v>
      </c>
      <c r="E317" s="33">
        <f>E316*(1+$C$13/12)</f>
        <v>37590.37463916558</v>
      </c>
      <c r="F317" s="33">
        <f t="shared" si="20"/>
        <v>12769.461476731121</v>
      </c>
      <c r="G317" s="33">
        <f>F317+G316*(1+$C$19/12)</f>
        <v>2168009.988186243</v>
      </c>
      <c r="H317" s="34">
        <f>H316*(1+$C$13/12)</f>
        <v>3963707.4624475013</v>
      </c>
      <c r="I317" s="53">
        <f t="shared" si="21"/>
        <v>12882.049252954377</v>
      </c>
      <c r="J317" s="42">
        <f t="shared" si="22"/>
        <v>37590.37463916558</v>
      </c>
      <c r="K317" s="42">
        <f t="shared" si="23"/>
        <v>7661.952223776745</v>
      </c>
      <c r="L317" s="42">
        <f t="shared" si="24"/>
        <v>9572810.023229925</v>
      </c>
      <c r="M317" s="43">
        <f>M316*(1+$C$13/12)+K317</f>
        <v>3301940.658219245</v>
      </c>
      <c r="N317" s="6"/>
    </row>
    <row r="318" spans="1:14" ht="15">
      <c r="A318" s="2">
        <f>$A$25+INT(B317/12)</f>
        <v>25</v>
      </c>
      <c r="B318" s="2">
        <v>294</v>
      </c>
      <c r="C318" s="3">
        <f>C317*(1+$C$13/12)</f>
        <v>58328.15736961636</v>
      </c>
      <c r="D318" s="32">
        <f>$C$11</f>
        <v>7774.54</v>
      </c>
      <c r="E318" s="33">
        <f>E317*(1+$C$13/12)</f>
        <v>37715.6758879628</v>
      </c>
      <c r="F318" s="33">
        <f t="shared" si="20"/>
        <v>12837.941481653557</v>
      </c>
      <c r="G318" s="33">
        <f>F318+G317*(1+$C$19/12)</f>
        <v>2188074.6296285177</v>
      </c>
      <c r="H318" s="34">
        <f>H317*(1+$C$13/12)</f>
        <v>3976919.82065566</v>
      </c>
      <c r="I318" s="53">
        <f t="shared" si="21"/>
        <v>12924.989417130893</v>
      </c>
      <c r="J318" s="42">
        <f t="shared" si="22"/>
        <v>37715.6758879628</v>
      </c>
      <c r="K318" s="42">
        <f t="shared" si="23"/>
        <v>7687.492064522667</v>
      </c>
      <c r="L318" s="42">
        <f t="shared" si="24"/>
        <v>9660270.932154696</v>
      </c>
      <c r="M318" s="43">
        <f>M317*(1+$C$13/12)+K318</f>
        <v>3320634.6191444984</v>
      </c>
      <c r="N318" s="6"/>
    </row>
    <row r="319" spans="1:14" ht="15">
      <c r="A319" s="2">
        <f>$A$25+INT(B318/12)</f>
        <v>25</v>
      </c>
      <c r="B319" s="2">
        <v>295</v>
      </c>
      <c r="C319" s="3">
        <f>C318*(1+$C$13/12)</f>
        <v>58522.58456084842</v>
      </c>
      <c r="D319" s="32">
        <f>$C$11</f>
        <v>7774.54</v>
      </c>
      <c r="E319" s="33">
        <f>E318*(1+$C$13/12)</f>
        <v>37841.39480758935</v>
      </c>
      <c r="F319" s="33">
        <f t="shared" si="20"/>
        <v>12906.649753259073</v>
      </c>
      <c r="G319" s="33">
        <f>F319+G318*(1+$C$19/12)</f>
        <v>2208274.8614805387</v>
      </c>
      <c r="H319" s="34">
        <f>H318*(1+$C$13/12)</f>
        <v>3990176.2200578456</v>
      </c>
      <c r="I319" s="53">
        <f t="shared" si="21"/>
        <v>12968.072715187996</v>
      </c>
      <c r="J319" s="42">
        <f t="shared" si="22"/>
        <v>37841.39480758935</v>
      </c>
      <c r="K319" s="42">
        <f t="shared" si="23"/>
        <v>7713.1170380710755</v>
      </c>
      <c r="L319" s="42">
        <f t="shared" si="24"/>
        <v>9748486.306960722</v>
      </c>
      <c r="M319" s="43">
        <f>M318*(1+$C$13/12)+K319</f>
        <v>3339416.518246385</v>
      </c>
      <c r="N319" s="6"/>
    </row>
    <row r="320" spans="1:14" ht="15">
      <c r="A320" s="2">
        <f>$A$25+INT(B319/12)</f>
        <v>25</v>
      </c>
      <c r="B320" s="2">
        <v>296</v>
      </c>
      <c r="C320" s="3">
        <f>C319*(1+$C$13/12)</f>
        <v>58717.65984271792</v>
      </c>
      <c r="D320" s="32">
        <f>$C$11</f>
        <v>7774.54</v>
      </c>
      <c r="E320" s="33">
        <f>E319*(1+$C$13/12)</f>
        <v>37967.532790281315</v>
      </c>
      <c r="F320" s="33">
        <f t="shared" si="20"/>
        <v>12975.587052436604</v>
      </c>
      <c r="G320" s="33">
        <f>F320+G319*(1+$C$19/12)</f>
        <v>2228611.3647379107</v>
      </c>
      <c r="H320" s="34">
        <f>H319*(1+$C$13/12)</f>
        <v>4003476.807458039</v>
      </c>
      <c r="I320" s="53">
        <f t="shared" si="21"/>
        <v>13011.299624238623</v>
      </c>
      <c r="J320" s="42">
        <f t="shared" si="22"/>
        <v>37967.532790281315</v>
      </c>
      <c r="K320" s="42">
        <f t="shared" si="23"/>
        <v>7738.827428197983</v>
      </c>
      <c r="L320" s="42">
        <f t="shared" si="24"/>
        <v>9837462.520280259</v>
      </c>
      <c r="M320" s="43">
        <f>M319*(1+$C$13/12)+K320</f>
        <v>3358286.734068738</v>
      </c>
      <c r="N320" s="6"/>
    </row>
    <row r="321" spans="1:14" ht="15">
      <c r="A321" s="2">
        <f>$A$25+INT(B320/12)</f>
        <v>25</v>
      </c>
      <c r="B321" s="2">
        <v>297</v>
      </c>
      <c r="C321" s="3">
        <f>C320*(1+$C$13/12)</f>
        <v>58913.38537552698</v>
      </c>
      <c r="D321" s="32">
        <f>$C$11</f>
        <v>7774.54</v>
      </c>
      <c r="E321" s="33">
        <f>E320*(1+$C$13/12)</f>
        <v>38094.09123291559</v>
      </c>
      <c r="F321" s="33">
        <f t="shared" si="20"/>
        <v>13044.75414261139</v>
      </c>
      <c r="G321" s="33">
        <f>F321+G320*(1+$C$19/12)</f>
        <v>2249084.8234296483</v>
      </c>
      <c r="H321" s="34">
        <f>H320*(1+$C$13/12)</f>
        <v>4016821.730149566</v>
      </c>
      <c r="I321" s="53">
        <f t="shared" si="21"/>
        <v>13054.670622986087</v>
      </c>
      <c r="J321" s="42">
        <f t="shared" si="22"/>
        <v>38094.09123291559</v>
      </c>
      <c r="K321" s="42">
        <f t="shared" si="23"/>
        <v>7764.623519625304</v>
      </c>
      <c r="L321" s="42">
        <f t="shared" si="24"/>
        <v>9927205.998135554</v>
      </c>
      <c r="M321" s="43">
        <f>M320*(1+$C$13/12)+K321</f>
        <v>3377245.646701926</v>
      </c>
      <c r="N321" s="6"/>
    </row>
    <row r="322" spans="1:14" ht="15">
      <c r="A322" s="2">
        <f>$A$25+INT(B321/12)</f>
        <v>25</v>
      </c>
      <c r="B322" s="2">
        <v>298</v>
      </c>
      <c r="C322" s="3">
        <f>C321*(1+$C$13/12)</f>
        <v>59109.76332677874</v>
      </c>
      <c r="D322" s="32">
        <f>$C$11</f>
        <v>7774.54</v>
      </c>
      <c r="E322" s="33">
        <f>E321*(1+$C$13/12)</f>
        <v>38221.07153702531</v>
      </c>
      <c r="F322" s="33">
        <f t="shared" si="20"/>
        <v>13114.151789753429</v>
      </c>
      <c r="G322" s="33">
        <f>F322+G321*(1+$C$19/12)</f>
        <v>2269695.924630834</v>
      </c>
      <c r="H322" s="34">
        <f>H321*(1+$C$13/12)</f>
        <v>4030211.135916732</v>
      </c>
      <c r="I322" s="53">
        <f t="shared" si="21"/>
        <v>13098.186191729374</v>
      </c>
      <c r="J322" s="42">
        <f t="shared" si="22"/>
        <v>38221.07153702531</v>
      </c>
      <c r="K322" s="42">
        <f t="shared" si="23"/>
        <v>7790.505598024058</v>
      </c>
      <c r="L322" s="42">
        <f t="shared" si="24"/>
        <v>10017723.220384706</v>
      </c>
      <c r="M322" s="43">
        <f>M321*(1+$C$13/12)+K322</f>
        <v>3396293.6377889565</v>
      </c>
      <c r="N322" s="6"/>
    </row>
    <row r="323" spans="1:14" ht="15">
      <c r="A323" s="2">
        <f>$A$25+INT(B322/12)</f>
        <v>25</v>
      </c>
      <c r="B323" s="2">
        <v>299</v>
      </c>
      <c r="C323" s="3">
        <f>C322*(1+$C$13/12)</f>
        <v>59306.79587120134</v>
      </c>
      <c r="D323" s="32">
        <f>$C$11</f>
        <v>7774.54</v>
      </c>
      <c r="E323" s="33">
        <f>E322*(1+$C$13/12)</f>
        <v>38348.47510881539</v>
      </c>
      <c r="F323" s="33">
        <f t="shared" si="20"/>
        <v>13183.780762385948</v>
      </c>
      <c r="G323" s="33">
        <f>F323+G322*(1+$C$19/12)</f>
        <v>2290445.358475323</v>
      </c>
      <c r="H323" s="34">
        <f>H322*(1+$C$13/12)</f>
        <v>4043645.1730364547</v>
      </c>
      <c r="I323" s="53">
        <f t="shared" si="21"/>
        <v>13141.846812368472</v>
      </c>
      <c r="J323" s="42">
        <f t="shared" si="22"/>
        <v>38348.47510881539</v>
      </c>
      <c r="K323" s="42">
        <f t="shared" si="23"/>
        <v>7816.473950017476</v>
      </c>
      <c r="L323" s="42">
        <f t="shared" si="24"/>
        <v>10109020.721171262</v>
      </c>
      <c r="M323" s="43">
        <f>M322*(1+$C$13/12)+K323</f>
        <v>3415431.0905316044</v>
      </c>
      <c r="N323" s="6"/>
    </row>
    <row r="324" spans="1:14" ht="15.75" thickBot="1">
      <c r="A324" s="2">
        <f>$A$25+INT(B323/12)</f>
        <v>25</v>
      </c>
      <c r="B324" s="2">
        <v>300</v>
      </c>
      <c r="C324" s="3">
        <f>C323*(1+$C$13/12)</f>
        <v>59504.485190772015</v>
      </c>
      <c r="D324" s="35">
        <f>$C$11</f>
        <v>7774.54</v>
      </c>
      <c r="E324" s="36">
        <f>E323*(1+$C$13/12)</f>
        <v>38476.30335917811</v>
      </c>
      <c r="F324" s="36">
        <f t="shared" si="20"/>
        <v>13253.6418315939</v>
      </c>
      <c r="G324" s="36">
        <f>F324+G323*(1+$C$19/12)</f>
        <v>2311333.8181685014</v>
      </c>
      <c r="H324" s="37">
        <f>H323*(1+$C$13/12)</f>
        <v>4057123.9902799097</v>
      </c>
      <c r="I324" s="54">
        <f t="shared" si="21"/>
        <v>13185.652968409702</v>
      </c>
      <c r="J324" s="44">
        <f t="shared" si="22"/>
        <v>38476.30335917811</v>
      </c>
      <c r="K324" s="44">
        <f t="shared" si="23"/>
        <v>7842.528863184198</v>
      </c>
      <c r="L324" s="44">
        <f t="shared" si="24"/>
        <v>10201105.08937754</v>
      </c>
      <c r="M324" s="45">
        <f>M323*(1+$C$13/12)+K324</f>
        <v>3434658.389696561</v>
      </c>
      <c r="N324" s="6"/>
    </row>
    <row r="325" spans="3:14" ht="12.75">
      <c r="C325" s="3"/>
      <c r="D325" s="2"/>
      <c r="E325" s="2"/>
      <c r="F325" s="2"/>
      <c r="G325" s="2"/>
      <c r="H325" s="2"/>
      <c r="I325" s="10"/>
      <c r="J325" s="10"/>
      <c r="K325" s="10"/>
      <c r="L325" s="10"/>
      <c r="M325" s="10"/>
      <c r="N325" s="6"/>
    </row>
    <row r="326" spans="3:14" ht="12.75">
      <c r="C326" s="3"/>
      <c r="D326" s="2"/>
      <c r="E326" s="2"/>
      <c r="F326" s="2"/>
      <c r="G326" s="2"/>
      <c r="H326" s="2"/>
      <c r="I326" s="9" t="s">
        <v>5</v>
      </c>
      <c r="J326" s="9"/>
      <c r="K326" s="9"/>
      <c r="L326" s="9"/>
      <c r="M326" s="9"/>
      <c r="N326" s="6"/>
    </row>
    <row r="327" spans="3:14" ht="12.75">
      <c r="C327" s="3"/>
      <c r="D327" s="2"/>
      <c r="E327" s="2"/>
      <c r="F327" s="2"/>
      <c r="G327" s="2"/>
      <c r="H327" s="2"/>
      <c r="I327" s="10"/>
      <c r="J327" s="10"/>
      <c r="K327" s="10"/>
      <c r="L327" s="10"/>
      <c r="M327" s="10"/>
      <c r="N327" s="6"/>
    </row>
    <row r="328" spans="3:14" ht="12.75">
      <c r="C328" s="3"/>
      <c r="D328" s="2"/>
      <c r="E328" s="2"/>
      <c r="F328" s="2"/>
      <c r="G328" s="2"/>
      <c r="H328" s="2"/>
      <c r="I328" s="10"/>
      <c r="J328" s="10"/>
      <c r="K328" s="10"/>
      <c r="L328" s="10"/>
      <c r="M328" s="10"/>
      <c r="N328" s="6"/>
    </row>
    <row r="329" spans="3:14" ht="12.75">
      <c r="C329" s="3"/>
      <c r="D329" s="2"/>
      <c r="E329" s="2"/>
      <c r="F329" s="2"/>
      <c r="G329" s="2"/>
      <c r="H329" s="2"/>
      <c r="I329" s="10"/>
      <c r="J329" s="10"/>
      <c r="K329" s="10"/>
      <c r="L329" s="10"/>
      <c r="M329" s="10"/>
      <c r="N329" s="6"/>
    </row>
    <row r="330" spans="3:14" ht="12.75">
      <c r="C330" s="3"/>
      <c r="D330" s="2"/>
      <c r="E330" s="2"/>
      <c r="F330" s="2"/>
      <c r="G330" s="2"/>
      <c r="H330" s="2"/>
      <c r="I330" s="10"/>
      <c r="J330" s="10"/>
      <c r="K330" s="10"/>
      <c r="L330" s="10"/>
      <c r="M330" s="10"/>
      <c r="N330" s="6"/>
    </row>
    <row r="331" spans="3:14" ht="12.75">
      <c r="C331" s="3"/>
      <c r="D331" s="2"/>
      <c r="E331" s="2"/>
      <c r="F331" s="2"/>
      <c r="G331" s="2"/>
      <c r="H331" s="2"/>
      <c r="I331" s="10"/>
      <c r="J331" s="10"/>
      <c r="K331" s="10"/>
      <c r="L331" s="10"/>
      <c r="M331" s="10"/>
      <c r="N331" s="6"/>
    </row>
    <row r="332" spans="3:14" ht="12.75">
      <c r="C332" s="3"/>
      <c r="D332" s="2"/>
      <c r="E332" s="2"/>
      <c r="F332" s="2"/>
      <c r="G332" s="2"/>
      <c r="H332" s="2"/>
      <c r="I332" s="10"/>
      <c r="J332" s="10"/>
      <c r="K332" s="10"/>
      <c r="L332" s="10"/>
      <c r="M332" s="10"/>
      <c r="N332" s="6"/>
    </row>
    <row r="333" spans="3:14" ht="12.75">
      <c r="C333" s="3"/>
      <c r="D333" s="2"/>
      <c r="E333" s="2"/>
      <c r="F333" s="2"/>
      <c r="G333" s="2"/>
      <c r="H333" s="2"/>
      <c r="I333" s="10"/>
      <c r="J333" s="10"/>
      <c r="K333" s="10"/>
      <c r="L333" s="10"/>
      <c r="M333" s="10"/>
      <c r="N333" s="6"/>
    </row>
    <row r="334" spans="3:14" ht="12.75">
      <c r="C334" s="3"/>
      <c r="D334" s="2"/>
      <c r="E334" s="2"/>
      <c r="F334" s="2"/>
      <c r="G334" s="2"/>
      <c r="H334" s="2"/>
      <c r="I334" s="10"/>
      <c r="J334" s="10"/>
      <c r="K334" s="10"/>
      <c r="L334" s="10"/>
      <c r="M334" s="10"/>
      <c r="N334" s="6"/>
    </row>
    <row r="335" spans="3:14" ht="12.75">
      <c r="C335" s="3"/>
      <c r="D335" s="2"/>
      <c r="E335" s="2"/>
      <c r="F335" s="2"/>
      <c r="G335" s="2"/>
      <c r="H335" s="2"/>
      <c r="I335" s="10"/>
      <c r="J335" s="10"/>
      <c r="K335" s="10"/>
      <c r="L335" s="10"/>
      <c r="M335" s="10"/>
      <c r="N335" s="6"/>
    </row>
    <row r="336" spans="3:14" ht="12.75">
      <c r="C336" s="3"/>
      <c r="D336" s="2"/>
      <c r="E336" s="2"/>
      <c r="F336" s="2"/>
      <c r="G336" s="2"/>
      <c r="H336" s="2"/>
      <c r="I336" s="10"/>
      <c r="J336" s="10"/>
      <c r="K336" s="10"/>
      <c r="L336" s="10"/>
      <c r="M336" s="10"/>
      <c r="N336" s="6"/>
    </row>
    <row r="337" spans="3:14" ht="12.75">
      <c r="C337" s="3"/>
      <c r="D337" s="2"/>
      <c r="E337" s="2"/>
      <c r="F337" s="2"/>
      <c r="G337" s="2"/>
      <c r="H337" s="2"/>
      <c r="I337" s="10"/>
      <c r="J337" s="10"/>
      <c r="K337" s="10"/>
      <c r="L337" s="10"/>
      <c r="M337" s="10"/>
      <c r="N337" s="6"/>
    </row>
    <row r="338" spans="3:14" ht="12.75">
      <c r="C338" s="3"/>
      <c r="D338" s="2"/>
      <c r="E338" s="2"/>
      <c r="F338" s="2"/>
      <c r="G338" s="2"/>
      <c r="H338" s="2"/>
      <c r="I338" s="10"/>
      <c r="J338" s="10"/>
      <c r="K338" s="10"/>
      <c r="L338" s="10"/>
      <c r="M338" s="10"/>
      <c r="N338" s="6"/>
    </row>
    <row r="339" spans="3:14" ht="12.75">
      <c r="C339" s="3"/>
      <c r="D339" s="2"/>
      <c r="E339" s="2"/>
      <c r="F339" s="2"/>
      <c r="G339" s="2"/>
      <c r="H339" s="2"/>
      <c r="I339" s="10"/>
      <c r="J339" s="10"/>
      <c r="K339" s="10"/>
      <c r="L339" s="10"/>
      <c r="M339" s="10"/>
      <c r="N339" s="6"/>
    </row>
    <row r="340" spans="3:14" ht="12.75">
      <c r="C340" s="3"/>
      <c r="D340" s="2"/>
      <c r="E340" s="2"/>
      <c r="F340" s="2"/>
      <c r="G340" s="2"/>
      <c r="H340" s="2"/>
      <c r="I340" s="10"/>
      <c r="J340" s="10"/>
      <c r="K340" s="10"/>
      <c r="L340" s="10"/>
      <c r="M340" s="10"/>
      <c r="N340" s="6"/>
    </row>
    <row r="341" spans="3:14" ht="12.75">
      <c r="C341" s="3"/>
      <c r="D341" s="2"/>
      <c r="E341" s="2"/>
      <c r="F341" s="2"/>
      <c r="G341" s="2"/>
      <c r="H341" s="2"/>
      <c r="I341" s="10"/>
      <c r="J341" s="10"/>
      <c r="K341" s="10"/>
      <c r="L341" s="10"/>
      <c r="M341" s="10"/>
      <c r="N341" s="6"/>
    </row>
    <row r="342" spans="3:14" ht="12.75">
      <c r="C342" s="3"/>
      <c r="D342" s="2"/>
      <c r="E342" s="2"/>
      <c r="F342" s="2"/>
      <c r="G342" s="2"/>
      <c r="H342" s="2"/>
      <c r="I342" s="10"/>
      <c r="J342" s="10"/>
      <c r="K342" s="10"/>
      <c r="L342" s="10"/>
      <c r="M342" s="10"/>
      <c r="N342" s="6"/>
    </row>
    <row r="343" spans="3:14" ht="12.75">
      <c r="C343" s="3"/>
      <c r="D343" s="2"/>
      <c r="E343" s="2"/>
      <c r="F343" s="2"/>
      <c r="G343" s="2"/>
      <c r="H343" s="2"/>
      <c r="I343" s="10"/>
      <c r="J343" s="10"/>
      <c r="K343" s="10"/>
      <c r="L343" s="10"/>
      <c r="M343" s="10"/>
      <c r="N343" s="6"/>
    </row>
    <row r="344" spans="3:14" ht="12.75">
      <c r="C344" s="3"/>
      <c r="D344" s="2"/>
      <c r="E344" s="2"/>
      <c r="F344" s="2"/>
      <c r="G344" s="2"/>
      <c r="H344" s="2"/>
      <c r="I344" s="10"/>
      <c r="J344" s="10"/>
      <c r="K344" s="10"/>
      <c r="L344" s="10"/>
      <c r="M344" s="10"/>
      <c r="N344" s="6"/>
    </row>
    <row r="345" spans="3:14" ht="12.75">
      <c r="C345" s="3"/>
      <c r="D345" s="2"/>
      <c r="E345" s="2"/>
      <c r="F345" s="2"/>
      <c r="G345" s="2"/>
      <c r="H345" s="2"/>
      <c r="I345" s="10"/>
      <c r="J345" s="10"/>
      <c r="K345" s="10"/>
      <c r="L345" s="10"/>
      <c r="M345" s="10"/>
      <c r="N345" s="6"/>
    </row>
    <row r="346" spans="3:14" ht="12.75">
      <c r="C346" s="3"/>
      <c r="D346" s="2"/>
      <c r="E346" s="2"/>
      <c r="F346" s="2"/>
      <c r="G346" s="2"/>
      <c r="H346" s="2"/>
      <c r="I346" s="10"/>
      <c r="J346" s="10"/>
      <c r="K346" s="10"/>
      <c r="L346" s="10"/>
      <c r="M346" s="10"/>
      <c r="N346" s="6"/>
    </row>
    <row r="347" spans="3:14" ht="12.75">
      <c r="C347" s="3"/>
      <c r="D347" s="2"/>
      <c r="E347" s="2"/>
      <c r="F347" s="2"/>
      <c r="G347" s="2"/>
      <c r="H347" s="2"/>
      <c r="I347" s="10"/>
      <c r="J347" s="10"/>
      <c r="K347" s="10"/>
      <c r="L347" s="10"/>
      <c r="M347" s="10"/>
      <c r="N347" s="6"/>
    </row>
    <row r="348" spans="3:14" ht="12.75">
      <c r="C348" s="3"/>
      <c r="D348" s="2"/>
      <c r="E348" s="2"/>
      <c r="F348" s="2"/>
      <c r="G348" s="2"/>
      <c r="H348" s="2"/>
      <c r="I348" s="10"/>
      <c r="J348" s="10"/>
      <c r="K348" s="10"/>
      <c r="L348" s="10"/>
      <c r="M348" s="10"/>
      <c r="N348" s="6"/>
    </row>
    <row r="349" spans="3:14" ht="12.75">
      <c r="C349" s="3"/>
      <c r="D349" s="2"/>
      <c r="E349" s="2"/>
      <c r="F349" s="2"/>
      <c r="G349" s="2"/>
      <c r="H349" s="2"/>
      <c r="I349" s="10"/>
      <c r="J349" s="10"/>
      <c r="K349" s="10"/>
      <c r="L349" s="10"/>
      <c r="M349" s="10"/>
      <c r="N349" s="6"/>
    </row>
    <row r="350" spans="3:14" ht="12.75">
      <c r="C350" s="3"/>
      <c r="D350" s="2"/>
      <c r="E350" s="2"/>
      <c r="F350" s="2"/>
      <c r="G350" s="2"/>
      <c r="H350" s="2"/>
      <c r="I350" s="10"/>
      <c r="J350" s="10"/>
      <c r="K350" s="10"/>
      <c r="L350" s="10"/>
      <c r="M350" s="10"/>
      <c r="N350" s="6"/>
    </row>
    <row r="351" spans="3:14" ht="12.75">
      <c r="C351" s="3"/>
      <c r="D351" s="2"/>
      <c r="E351" s="2"/>
      <c r="F351" s="2"/>
      <c r="G351" s="2"/>
      <c r="H351" s="2"/>
      <c r="I351" s="10"/>
      <c r="J351" s="10"/>
      <c r="K351" s="10"/>
      <c r="L351" s="10"/>
      <c r="M351" s="10"/>
      <c r="N351" s="6"/>
    </row>
    <row r="352" spans="3:14" ht="12.75">
      <c r="C352" s="3"/>
      <c r="D352" s="2"/>
      <c r="E352" s="2"/>
      <c r="F352" s="2"/>
      <c r="G352" s="2"/>
      <c r="H352" s="2"/>
      <c r="I352" s="10"/>
      <c r="J352" s="10"/>
      <c r="K352" s="10"/>
      <c r="L352" s="10"/>
      <c r="M352" s="10"/>
      <c r="N352" s="6"/>
    </row>
    <row r="353" spans="3:14" ht="12.75">
      <c r="C353" s="3"/>
      <c r="D353" s="2"/>
      <c r="E353" s="2"/>
      <c r="F353" s="2"/>
      <c r="G353" s="2"/>
      <c r="H353" s="2"/>
      <c r="I353" s="10"/>
      <c r="J353" s="10"/>
      <c r="K353" s="10"/>
      <c r="L353" s="10"/>
      <c r="M353" s="10"/>
      <c r="N353" s="6"/>
    </row>
    <row r="354" spans="3:14" ht="12.75">
      <c r="C354" s="3"/>
      <c r="D354" s="2"/>
      <c r="E354" s="2"/>
      <c r="F354" s="2"/>
      <c r="G354" s="2"/>
      <c r="H354" s="2"/>
      <c r="I354" s="10"/>
      <c r="J354" s="10"/>
      <c r="K354" s="10"/>
      <c r="L354" s="10"/>
      <c r="M354" s="10"/>
      <c r="N354" s="6"/>
    </row>
    <row r="355" spans="3:14" ht="12.75">
      <c r="C355" s="3"/>
      <c r="D355" s="2"/>
      <c r="E355" s="2"/>
      <c r="F355" s="2"/>
      <c r="G355" s="2"/>
      <c r="H355" s="2"/>
      <c r="I355" s="10"/>
      <c r="J355" s="10"/>
      <c r="K355" s="10"/>
      <c r="L355" s="10"/>
      <c r="M355" s="10"/>
      <c r="N355" s="6"/>
    </row>
    <row r="356" spans="3:14" ht="12.75">
      <c r="C356" s="3"/>
      <c r="D356" s="2"/>
      <c r="E356" s="2"/>
      <c r="F356" s="2"/>
      <c r="G356" s="2"/>
      <c r="H356" s="2"/>
      <c r="I356" s="10"/>
      <c r="J356" s="10"/>
      <c r="K356" s="10"/>
      <c r="L356" s="10"/>
      <c r="M356" s="10"/>
      <c r="N356" s="6"/>
    </row>
    <row r="357" spans="3:14" ht="12.75">
      <c r="C357" s="3"/>
      <c r="D357" s="2"/>
      <c r="E357" s="2"/>
      <c r="F357" s="2"/>
      <c r="G357" s="2"/>
      <c r="H357" s="2"/>
      <c r="I357" s="10"/>
      <c r="J357" s="10"/>
      <c r="K357" s="10"/>
      <c r="L357" s="10"/>
      <c r="M357" s="10"/>
      <c r="N357" s="6"/>
    </row>
    <row r="358" spans="3:14" ht="12.75">
      <c r="C358" s="3"/>
      <c r="D358" s="2"/>
      <c r="E358" s="2"/>
      <c r="F358" s="2"/>
      <c r="G358" s="2"/>
      <c r="H358" s="2"/>
      <c r="I358" s="10"/>
      <c r="J358" s="10"/>
      <c r="K358" s="10"/>
      <c r="L358" s="10"/>
      <c r="M358" s="10"/>
      <c r="N358" s="6"/>
    </row>
    <row r="359" spans="3:14" ht="12.75">
      <c r="C359" s="3"/>
      <c r="D359" s="2"/>
      <c r="E359" s="2"/>
      <c r="F359" s="2"/>
      <c r="G359" s="2"/>
      <c r="H359" s="2"/>
      <c r="I359" s="10"/>
      <c r="J359" s="10"/>
      <c r="K359" s="10"/>
      <c r="L359" s="10"/>
      <c r="M359" s="10"/>
      <c r="N359" s="6"/>
    </row>
    <row r="360" spans="3:14" ht="12.75">
      <c r="C360" s="3"/>
      <c r="D360" s="2"/>
      <c r="E360" s="2"/>
      <c r="F360" s="2"/>
      <c r="G360" s="2"/>
      <c r="H360" s="2"/>
      <c r="I360" s="10"/>
      <c r="J360" s="10"/>
      <c r="K360" s="10"/>
      <c r="L360" s="10"/>
      <c r="M360" s="10"/>
      <c r="N360" s="6"/>
    </row>
    <row r="361" spans="3:14" ht="12.75">
      <c r="C361" s="3"/>
      <c r="D361" s="2"/>
      <c r="E361" s="2"/>
      <c r="F361" s="2"/>
      <c r="G361" s="2"/>
      <c r="H361" s="2"/>
      <c r="I361" s="10"/>
      <c r="J361" s="10"/>
      <c r="K361" s="10"/>
      <c r="L361" s="10"/>
      <c r="M361" s="10"/>
      <c r="N361" s="6"/>
    </row>
    <row r="362" spans="3:14" ht="12.75">
      <c r="C362" s="3"/>
      <c r="D362" s="2"/>
      <c r="E362" s="2"/>
      <c r="F362" s="2"/>
      <c r="G362" s="2"/>
      <c r="H362" s="2"/>
      <c r="I362" s="10"/>
      <c r="J362" s="10"/>
      <c r="K362" s="10"/>
      <c r="L362" s="10"/>
      <c r="M362" s="10"/>
      <c r="N362" s="6"/>
    </row>
    <row r="363" spans="3:14" ht="12.75">
      <c r="C363" s="3"/>
      <c r="D363" s="2"/>
      <c r="E363" s="2"/>
      <c r="F363" s="2"/>
      <c r="G363" s="2"/>
      <c r="H363" s="2"/>
      <c r="I363" s="10"/>
      <c r="J363" s="10"/>
      <c r="K363" s="10"/>
      <c r="L363" s="10"/>
      <c r="M363" s="10"/>
      <c r="N363" s="6"/>
    </row>
    <row r="364" spans="3:14" ht="12.75">
      <c r="C364" s="3"/>
      <c r="D364" s="2"/>
      <c r="E364" s="2"/>
      <c r="F364" s="2"/>
      <c r="G364" s="2"/>
      <c r="H364" s="2"/>
      <c r="I364" s="10"/>
      <c r="J364" s="10"/>
      <c r="K364" s="10"/>
      <c r="L364" s="10"/>
      <c r="M364" s="10"/>
      <c r="N364" s="6"/>
    </row>
    <row r="365" spans="3:14" ht="12.75">
      <c r="C365" s="3"/>
      <c r="D365" s="2"/>
      <c r="E365" s="2"/>
      <c r="F365" s="2"/>
      <c r="G365" s="2"/>
      <c r="H365" s="2"/>
      <c r="I365" s="10"/>
      <c r="J365" s="10"/>
      <c r="K365" s="10"/>
      <c r="L365" s="10"/>
      <c r="M365" s="10"/>
      <c r="N365" s="6"/>
    </row>
    <row r="366" spans="3:14" ht="12.75">
      <c r="C366" s="3"/>
      <c r="D366" s="2"/>
      <c r="E366" s="2"/>
      <c r="F366" s="2"/>
      <c r="G366" s="2"/>
      <c r="H366" s="2"/>
      <c r="I366" s="10"/>
      <c r="J366" s="10"/>
      <c r="K366" s="10"/>
      <c r="L366" s="10"/>
      <c r="M366" s="10"/>
      <c r="N366" s="6"/>
    </row>
    <row r="367" spans="3:14" ht="12.75">
      <c r="C367" s="3"/>
      <c r="D367" s="2"/>
      <c r="E367" s="2"/>
      <c r="F367" s="2"/>
      <c r="G367" s="2"/>
      <c r="H367" s="2"/>
      <c r="I367" s="10"/>
      <c r="J367" s="10"/>
      <c r="K367" s="10"/>
      <c r="L367" s="10"/>
      <c r="M367" s="10"/>
      <c r="N367" s="6"/>
    </row>
    <row r="368" spans="3:14" ht="12.75">
      <c r="C368" s="3"/>
      <c r="D368" s="2"/>
      <c r="E368" s="2"/>
      <c r="F368" s="2"/>
      <c r="G368" s="2"/>
      <c r="H368" s="2"/>
      <c r="I368" s="10"/>
      <c r="J368" s="10"/>
      <c r="K368" s="10"/>
      <c r="L368" s="10"/>
      <c r="M368" s="10"/>
      <c r="N368" s="6"/>
    </row>
    <row r="369" spans="3:14" ht="12.75">
      <c r="C369" s="3"/>
      <c r="D369" s="2"/>
      <c r="E369" s="2"/>
      <c r="F369" s="2"/>
      <c r="G369" s="2"/>
      <c r="H369" s="2"/>
      <c r="I369" s="10"/>
      <c r="J369" s="10"/>
      <c r="K369" s="10"/>
      <c r="L369" s="10"/>
      <c r="M369" s="10"/>
      <c r="N369" s="6"/>
    </row>
    <row r="370" spans="3:14" ht="12.75">
      <c r="C370" s="3"/>
      <c r="D370" s="2"/>
      <c r="E370" s="2"/>
      <c r="F370" s="2"/>
      <c r="G370" s="2"/>
      <c r="H370" s="2"/>
      <c r="I370" s="10"/>
      <c r="J370" s="10"/>
      <c r="K370" s="10"/>
      <c r="L370" s="10"/>
      <c r="M370" s="10"/>
      <c r="N370" s="6"/>
    </row>
    <row r="371" spans="3:14" ht="12.75">
      <c r="C371" s="3"/>
      <c r="D371" s="2"/>
      <c r="E371" s="2"/>
      <c r="F371" s="2"/>
      <c r="G371" s="2"/>
      <c r="H371" s="2"/>
      <c r="I371" s="10"/>
      <c r="J371" s="10"/>
      <c r="K371" s="10"/>
      <c r="L371" s="10"/>
      <c r="M371" s="10"/>
      <c r="N371" s="6"/>
    </row>
    <row r="372" spans="3:14" ht="12.75">
      <c r="C372" s="3"/>
      <c r="D372" s="2"/>
      <c r="E372" s="2"/>
      <c r="F372" s="2"/>
      <c r="G372" s="2"/>
      <c r="H372" s="2"/>
      <c r="I372" s="10"/>
      <c r="J372" s="10"/>
      <c r="K372" s="10"/>
      <c r="L372" s="10"/>
      <c r="M372" s="10"/>
      <c r="N372" s="6"/>
    </row>
    <row r="373" spans="3:14" ht="12.75">
      <c r="C373" s="3"/>
      <c r="D373" s="2"/>
      <c r="E373" s="2"/>
      <c r="F373" s="2"/>
      <c r="G373" s="2"/>
      <c r="H373" s="2"/>
      <c r="I373" s="10"/>
      <c r="J373" s="10"/>
      <c r="K373" s="10"/>
      <c r="L373" s="10"/>
      <c r="M373" s="10"/>
      <c r="N373" s="6"/>
    </row>
    <row r="374" spans="3:14" ht="12.75">
      <c r="C374" s="3"/>
      <c r="D374" s="2"/>
      <c r="E374" s="2"/>
      <c r="F374" s="2"/>
      <c r="G374" s="2"/>
      <c r="H374" s="2"/>
      <c r="I374" s="10"/>
      <c r="J374" s="10"/>
      <c r="K374" s="10"/>
      <c r="L374" s="10"/>
      <c r="M374" s="10"/>
      <c r="N374" s="6"/>
    </row>
    <row r="375" spans="3:14" ht="12.75">
      <c r="C375" s="3"/>
      <c r="D375" s="2"/>
      <c r="E375" s="2"/>
      <c r="F375" s="2"/>
      <c r="G375" s="2"/>
      <c r="H375" s="2"/>
      <c r="I375" s="10"/>
      <c r="J375" s="10"/>
      <c r="K375" s="10"/>
      <c r="L375" s="10"/>
      <c r="M375" s="10"/>
      <c r="N375" s="6"/>
    </row>
    <row r="376" spans="3:14" ht="12.75">
      <c r="C376" s="3"/>
      <c r="D376" s="2"/>
      <c r="E376" s="2"/>
      <c r="F376" s="2"/>
      <c r="G376" s="2"/>
      <c r="H376" s="2"/>
      <c r="I376" s="10"/>
      <c r="J376" s="10"/>
      <c r="K376" s="10"/>
      <c r="L376" s="10"/>
      <c r="M376" s="10"/>
      <c r="N376" s="6"/>
    </row>
    <row r="377" spans="3:14" ht="12.75">
      <c r="C377" s="3"/>
      <c r="D377" s="2"/>
      <c r="E377" s="2"/>
      <c r="F377" s="2"/>
      <c r="G377" s="2"/>
      <c r="H377" s="2"/>
      <c r="I377" s="10"/>
      <c r="J377" s="10"/>
      <c r="K377" s="10"/>
      <c r="L377" s="10"/>
      <c r="M377" s="10"/>
      <c r="N377" s="6"/>
    </row>
    <row r="378" spans="3:14" ht="12.75">
      <c r="C378" s="3"/>
      <c r="D378" s="2"/>
      <c r="E378" s="2"/>
      <c r="F378" s="2"/>
      <c r="G378" s="2"/>
      <c r="H378" s="2"/>
      <c r="I378" s="10"/>
      <c r="J378" s="10"/>
      <c r="K378" s="10"/>
      <c r="L378" s="10"/>
      <c r="M378" s="10"/>
      <c r="N378" s="6"/>
    </row>
    <row r="379" spans="3:14" ht="12.75">
      <c r="C379" s="3"/>
      <c r="D379" s="2"/>
      <c r="E379" s="2"/>
      <c r="F379" s="2"/>
      <c r="G379" s="2"/>
      <c r="H379" s="2"/>
      <c r="I379" s="10"/>
      <c r="J379" s="10"/>
      <c r="K379" s="10"/>
      <c r="L379" s="10"/>
      <c r="M379" s="10"/>
      <c r="N379" s="6"/>
    </row>
    <row r="380" spans="3:14" ht="12.75">
      <c r="C380" s="3"/>
      <c r="D380" s="2"/>
      <c r="E380" s="2"/>
      <c r="F380" s="2"/>
      <c r="G380" s="2"/>
      <c r="H380" s="2"/>
      <c r="I380" s="10"/>
      <c r="J380" s="10"/>
      <c r="K380" s="10"/>
      <c r="L380" s="10"/>
      <c r="M380" s="10"/>
      <c r="N380" s="6"/>
    </row>
    <row r="381" spans="3:14" ht="12.75">
      <c r="C381" s="3"/>
      <c r="D381" s="2"/>
      <c r="E381" s="2"/>
      <c r="F381" s="2"/>
      <c r="G381" s="2"/>
      <c r="H381" s="2"/>
      <c r="I381" s="10"/>
      <c r="J381" s="10"/>
      <c r="K381" s="10"/>
      <c r="L381" s="10"/>
      <c r="M381" s="10"/>
      <c r="N381" s="6"/>
    </row>
    <row r="382" spans="3:14" ht="12.75">
      <c r="C382" s="3"/>
      <c r="D382" s="2"/>
      <c r="E382" s="2"/>
      <c r="F382" s="2"/>
      <c r="G382" s="2"/>
      <c r="H382" s="2"/>
      <c r="I382" s="10"/>
      <c r="J382" s="10"/>
      <c r="K382" s="10"/>
      <c r="L382" s="10"/>
      <c r="M382" s="10"/>
      <c r="N382" s="6"/>
    </row>
    <row r="383" spans="3:14" ht="12.75">
      <c r="C383" s="3"/>
      <c r="D383" s="2"/>
      <c r="E383" s="2"/>
      <c r="F383" s="2"/>
      <c r="G383" s="2"/>
      <c r="H383" s="2"/>
      <c r="I383" s="10"/>
      <c r="J383" s="10"/>
      <c r="K383" s="10"/>
      <c r="L383" s="10"/>
      <c r="M383" s="10"/>
      <c r="N383" s="6"/>
    </row>
    <row r="384" spans="3:14" ht="12.75">
      <c r="C384" s="3"/>
      <c r="D384" s="2"/>
      <c r="E384" s="2"/>
      <c r="F384" s="2"/>
      <c r="G384" s="2"/>
      <c r="H384" s="2"/>
      <c r="I384" s="10"/>
      <c r="J384" s="10"/>
      <c r="K384" s="10"/>
      <c r="L384" s="10"/>
      <c r="M384" s="10"/>
      <c r="N384" s="6"/>
    </row>
    <row r="385" spans="3:14" ht="12.75">
      <c r="C385" s="3"/>
      <c r="D385" s="2"/>
      <c r="E385" s="2"/>
      <c r="F385" s="2"/>
      <c r="G385" s="2"/>
      <c r="H385" s="2"/>
      <c r="I385" s="10"/>
      <c r="J385" s="10"/>
      <c r="K385" s="10"/>
      <c r="L385" s="10"/>
      <c r="M385" s="10"/>
      <c r="N385" s="6"/>
    </row>
    <row r="386" spans="3:14" ht="12.75">
      <c r="C386" s="3"/>
      <c r="D386" s="2"/>
      <c r="E386" s="2"/>
      <c r="F386" s="2"/>
      <c r="G386" s="2"/>
      <c r="H386" s="2"/>
      <c r="I386" s="10"/>
      <c r="J386" s="10"/>
      <c r="K386" s="10"/>
      <c r="L386" s="10"/>
      <c r="M386" s="10"/>
      <c r="N386" s="6"/>
    </row>
    <row r="387" spans="3:14" ht="12.75">
      <c r="C387" s="3"/>
      <c r="D387" s="2"/>
      <c r="E387" s="2"/>
      <c r="F387" s="2"/>
      <c r="G387" s="2"/>
      <c r="H387" s="2"/>
      <c r="I387" s="10"/>
      <c r="J387" s="10"/>
      <c r="K387" s="10"/>
      <c r="L387" s="10"/>
      <c r="M387" s="10"/>
      <c r="N387" s="6"/>
    </row>
    <row r="388" spans="3:14" ht="12.75">
      <c r="C388" s="3"/>
      <c r="D388" s="2"/>
      <c r="E388" s="2"/>
      <c r="F388" s="2"/>
      <c r="G388" s="2"/>
      <c r="H388" s="2"/>
      <c r="I388" s="10"/>
      <c r="J388" s="10"/>
      <c r="K388" s="10"/>
      <c r="L388" s="10"/>
      <c r="M388" s="10"/>
      <c r="N388" s="6"/>
    </row>
    <row r="389" spans="3:14" ht="12.75">
      <c r="C389" s="3"/>
      <c r="D389" s="2"/>
      <c r="E389" s="2"/>
      <c r="F389" s="2"/>
      <c r="G389" s="2"/>
      <c r="H389" s="2"/>
      <c r="I389" s="10"/>
      <c r="J389" s="10"/>
      <c r="K389" s="10"/>
      <c r="L389" s="10"/>
      <c r="M389" s="10"/>
      <c r="N389" s="6"/>
    </row>
    <row r="390" spans="3:14" ht="12.75">
      <c r="C390" s="3"/>
      <c r="D390" s="2"/>
      <c r="E390" s="2"/>
      <c r="F390" s="2"/>
      <c r="G390" s="2"/>
      <c r="H390" s="2"/>
      <c r="I390" s="10"/>
      <c r="J390" s="10"/>
      <c r="K390" s="10"/>
      <c r="L390" s="10"/>
      <c r="M390" s="10"/>
      <c r="N390" s="6"/>
    </row>
    <row r="391" spans="3:14" ht="12.75">
      <c r="C391" s="3"/>
      <c r="D391" s="2"/>
      <c r="E391" s="2"/>
      <c r="F391" s="2"/>
      <c r="G391" s="2"/>
      <c r="H391" s="2"/>
      <c r="I391" s="10"/>
      <c r="J391" s="10"/>
      <c r="K391" s="10"/>
      <c r="L391" s="10"/>
      <c r="M391" s="10"/>
      <c r="N391" s="6"/>
    </row>
    <row r="392" spans="3:14" ht="12.75">
      <c r="C392" s="3"/>
      <c r="D392" s="2"/>
      <c r="E392" s="2"/>
      <c r="F392" s="2"/>
      <c r="G392" s="2"/>
      <c r="H392" s="2"/>
      <c r="I392" s="10"/>
      <c r="J392" s="10"/>
      <c r="K392" s="10"/>
      <c r="L392" s="10"/>
      <c r="M392" s="10"/>
      <c r="N392" s="6"/>
    </row>
    <row r="393" spans="3:14" ht="12.75">
      <c r="C393" s="3"/>
      <c r="D393" s="2"/>
      <c r="E393" s="2"/>
      <c r="F393" s="2"/>
      <c r="G393" s="2"/>
      <c r="H393" s="2"/>
      <c r="I393" s="10"/>
      <c r="J393" s="10"/>
      <c r="K393" s="10"/>
      <c r="L393" s="10"/>
      <c r="M393" s="10"/>
      <c r="N393" s="6"/>
    </row>
    <row r="394" spans="3:14" ht="12.75">
      <c r="C394" s="3"/>
      <c r="D394" s="2"/>
      <c r="E394" s="2"/>
      <c r="F394" s="2"/>
      <c r="G394" s="2"/>
      <c r="H394" s="2"/>
      <c r="I394" s="10"/>
      <c r="J394" s="10"/>
      <c r="K394" s="10"/>
      <c r="L394" s="10"/>
      <c r="M394" s="10"/>
      <c r="N394" s="6"/>
    </row>
    <row r="395" spans="3:14" ht="12.75">
      <c r="C395" s="3"/>
      <c r="D395" s="2"/>
      <c r="E395" s="2"/>
      <c r="F395" s="2"/>
      <c r="G395" s="2"/>
      <c r="H395" s="2"/>
      <c r="I395" s="10"/>
      <c r="J395" s="10"/>
      <c r="K395" s="10"/>
      <c r="L395" s="10"/>
      <c r="M395" s="10"/>
      <c r="N395" s="6"/>
    </row>
    <row r="396" spans="3:14" ht="12.75">
      <c r="C396" s="3"/>
      <c r="D396" s="2"/>
      <c r="E396" s="2"/>
      <c r="F396" s="2"/>
      <c r="G396" s="2"/>
      <c r="H396" s="2"/>
      <c r="I396" s="10"/>
      <c r="J396" s="10"/>
      <c r="K396" s="10"/>
      <c r="L396" s="10"/>
      <c r="M396" s="10"/>
      <c r="N396" s="6"/>
    </row>
    <row r="397" spans="3:14" ht="12.75">
      <c r="C397" s="3"/>
      <c r="D397" s="2"/>
      <c r="E397" s="2"/>
      <c r="F397" s="2"/>
      <c r="G397" s="2"/>
      <c r="H397" s="2"/>
      <c r="I397" s="10"/>
      <c r="J397" s="10"/>
      <c r="K397" s="10"/>
      <c r="L397" s="10"/>
      <c r="M397" s="10"/>
      <c r="N397" s="6"/>
    </row>
    <row r="398" spans="3:14" ht="12.75">
      <c r="C398" s="3"/>
      <c r="D398" s="2"/>
      <c r="E398" s="2"/>
      <c r="F398" s="2"/>
      <c r="G398" s="2"/>
      <c r="H398" s="2"/>
      <c r="I398" s="10"/>
      <c r="J398" s="10"/>
      <c r="K398" s="10"/>
      <c r="L398" s="10"/>
      <c r="M398" s="10"/>
      <c r="N398" s="6"/>
    </row>
    <row r="399" spans="3:14" ht="12.75">
      <c r="C399" s="3"/>
      <c r="D399" s="2"/>
      <c r="E399" s="2"/>
      <c r="F399" s="2"/>
      <c r="G399" s="2"/>
      <c r="H399" s="2"/>
      <c r="I399" s="10"/>
      <c r="J399" s="10"/>
      <c r="K399" s="10"/>
      <c r="L399" s="10"/>
      <c r="M399" s="10"/>
      <c r="N399" s="6"/>
    </row>
    <row r="400" spans="3:14" ht="12.75">
      <c r="C400" s="3"/>
      <c r="D400" s="2"/>
      <c r="E400" s="2"/>
      <c r="F400" s="2"/>
      <c r="G400" s="2"/>
      <c r="H400" s="2"/>
      <c r="I400" s="10"/>
      <c r="J400" s="10"/>
      <c r="K400" s="10"/>
      <c r="L400" s="10"/>
      <c r="M400" s="10"/>
      <c r="N400" s="6"/>
    </row>
    <row r="401" spans="3:14" ht="12.75">
      <c r="C401" s="3"/>
      <c r="D401" s="2"/>
      <c r="E401" s="2"/>
      <c r="F401" s="2"/>
      <c r="G401" s="2"/>
      <c r="H401" s="2"/>
      <c r="I401" s="10"/>
      <c r="J401" s="10"/>
      <c r="K401" s="10"/>
      <c r="L401" s="10"/>
      <c r="M401" s="10"/>
      <c r="N401" s="6"/>
    </row>
    <row r="402" spans="3:14" ht="12.75">
      <c r="C402" s="3"/>
      <c r="D402" s="2"/>
      <c r="E402" s="2"/>
      <c r="F402" s="2"/>
      <c r="G402" s="2"/>
      <c r="H402" s="2"/>
      <c r="I402" s="10"/>
      <c r="J402" s="10"/>
      <c r="K402" s="10"/>
      <c r="L402" s="10"/>
      <c r="M402" s="10"/>
      <c r="N402" s="6"/>
    </row>
    <row r="403" spans="3:14" ht="12.75">
      <c r="C403" s="3"/>
      <c r="D403" s="2"/>
      <c r="E403" s="2"/>
      <c r="F403" s="2"/>
      <c r="G403" s="2"/>
      <c r="H403" s="2"/>
      <c r="I403" s="10"/>
      <c r="J403" s="10"/>
      <c r="K403" s="10"/>
      <c r="L403" s="10"/>
      <c r="M403" s="10"/>
      <c r="N403" s="6"/>
    </row>
    <row r="404" spans="3:14" ht="12.75">
      <c r="C404" s="3"/>
      <c r="D404" s="2"/>
      <c r="E404" s="2"/>
      <c r="F404" s="2"/>
      <c r="G404" s="2"/>
      <c r="H404" s="2"/>
      <c r="I404" s="10"/>
      <c r="J404" s="10"/>
      <c r="K404" s="10"/>
      <c r="L404" s="10"/>
      <c r="M404" s="10"/>
      <c r="N404" s="6"/>
    </row>
    <row r="405" spans="3:14" ht="12.75">
      <c r="C405" s="3"/>
      <c r="D405" s="2"/>
      <c r="E405" s="2"/>
      <c r="F405" s="2"/>
      <c r="G405" s="2"/>
      <c r="H405" s="2"/>
      <c r="I405" s="10"/>
      <c r="J405" s="10"/>
      <c r="K405" s="10"/>
      <c r="L405" s="10"/>
      <c r="M405" s="10"/>
      <c r="N405" s="6"/>
    </row>
    <row r="406" spans="3:14" ht="12.75">
      <c r="C406" s="3"/>
      <c r="D406" s="2"/>
      <c r="E406" s="2"/>
      <c r="F406" s="2"/>
      <c r="G406" s="2"/>
      <c r="H406" s="2"/>
      <c r="I406" s="10"/>
      <c r="J406" s="10"/>
      <c r="K406" s="10"/>
      <c r="L406" s="10"/>
      <c r="M406" s="10"/>
      <c r="N406" s="6"/>
    </row>
    <row r="407" spans="3:14" ht="12.75">
      <c r="C407" s="3"/>
      <c r="D407" s="2"/>
      <c r="E407" s="2"/>
      <c r="F407" s="2"/>
      <c r="G407" s="2"/>
      <c r="H407" s="2"/>
      <c r="I407" s="10"/>
      <c r="J407" s="10"/>
      <c r="K407" s="10"/>
      <c r="L407" s="10"/>
      <c r="M407" s="10"/>
      <c r="N407" s="6"/>
    </row>
    <row r="408" spans="3:14" ht="12.75">
      <c r="C408" s="3"/>
      <c r="D408" s="2"/>
      <c r="E408" s="2"/>
      <c r="F408" s="2"/>
      <c r="G408" s="2"/>
      <c r="H408" s="2"/>
      <c r="I408" s="10"/>
      <c r="J408" s="10"/>
      <c r="K408" s="10"/>
      <c r="L408" s="10"/>
      <c r="M408" s="10"/>
      <c r="N408" s="6"/>
    </row>
    <row r="409" spans="3:14" ht="12.75">
      <c r="C409" s="3"/>
      <c r="D409" s="2"/>
      <c r="E409" s="2"/>
      <c r="F409" s="2"/>
      <c r="G409" s="2"/>
      <c r="H409" s="2"/>
      <c r="I409" s="10"/>
      <c r="J409" s="10"/>
      <c r="K409" s="10"/>
      <c r="L409" s="10"/>
      <c r="M409" s="10"/>
      <c r="N409" s="6"/>
    </row>
    <row r="410" spans="3:14" ht="12.75">
      <c r="C410" s="3"/>
      <c r="D410" s="2"/>
      <c r="E410" s="2"/>
      <c r="F410" s="2"/>
      <c r="G410" s="2"/>
      <c r="H410" s="2"/>
      <c r="I410" s="10"/>
      <c r="J410" s="10"/>
      <c r="K410" s="10"/>
      <c r="L410" s="10"/>
      <c r="M410" s="10"/>
      <c r="N410" s="6"/>
    </row>
    <row r="411" spans="3:14" ht="12.75">
      <c r="C411" s="3"/>
      <c r="D411" s="2"/>
      <c r="E411" s="2"/>
      <c r="F411" s="2"/>
      <c r="G411" s="2"/>
      <c r="H411" s="2"/>
      <c r="I411" s="10"/>
      <c r="J411" s="10"/>
      <c r="K411" s="10"/>
      <c r="L411" s="10"/>
      <c r="M411" s="10"/>
      <c r="N411" s="6"/>
    </row>
    <row r="412" spans="3:14" ht="12.75">
      <c r="C412" s="3"/>
      <c r="D412" s="2"/>
      <c r="E412" s="2"/>
      <c r="F412" s="2"/>
      <c r="G412" s="2"/>
      <c r="H412" s="2"/>
      <c r="I412" s="10"/>
      <c r="J412" s="10"/>
      <c r="K412" s="10"/>
      <c r="L412" s="10"/>
      <c r="M412" s="10"/>
      <c r="N412" s="6"/>
    </row>
    <row r="413" spans="3:14" ht="12.75">
      <c r="C413" s="3"/>
      <c r="D413" s="2"/>
      <c r="E413" s="2"/>
      <c r="F413" s="2"/>
      <c r="G413" s="2"/>
      <c r="H413" s="2"/>
      <c r="I413" s="10"/>
      <c r="J413" s="10"/>
      <c r="K413" s="10"/>
      <c r="L413" s="10"/>
      <c r="M413" s="10"/>
      <c r="N413" s="6"/>
    </row>
    <row r="414" spans="3:14" ht="12.75">
      <c r="C414" s="3"/>
      <c r="D414" s="2"/>
      <c r="E414" s="2"/>
      <c r="F414" s="2"/>
      <c r="G414" s="2"/>
      <c r="H414" s="2"/>
      <c r="I414" s="10"/>
      <c r="J414" s="10"/>
      <c r="K414" s="10"/>
      <c r="L414" s="10"/>
      <c r="M414" s="10"/>
      <c r="N414" s="6"/>
    </row>
    <row r="415" spans="3:14" ht="12.75">
      <c r="C415" s="3"/>
      <c r="D415" s="2"/>
      <c r="E415" s="2"/>
      <c r="F415" s="2"/>
      <c r="G415" s="2"/>
      <c r="H415" s="2"/>
      <c r="I415" s="10"/>
      <c r="J415" s="10"/>
      <c r="K415" s="10"/>
      <c r="L415" s="10"/>
      <c r="M415" s="10"/>
      <c r="N415" s="6"/>
    </row>
    <row r="416" spans="3:14" ht="12.75">
      <c r="C416" s="3"/>
      <c r="D416" s="2"/>
      <c r="E416" s="2"/>
      <c r="F416" s="2"/>
      <c r="G416" s="2"/>
      <c r="H416" s="2"/>
      <c r="I416" s="10"/>
      <c r="J416" s="10"/>
      <c r="K416" s="10"/>
      <c r="L416" s="10"/>
      <c r="M416" s="10"/>
      <c r="N416" s="6"/>
    </row>
    <row r="417" spans="3:14" ht="12.75">
      <c r="C417" s="3"/>
      <c r="D417" s="2"/>
      <c r="E417" s="2"/>
      <c r="F417" s="2"/>
      <c r="G417" s="2"/>
      <c r="H417" s="2"/>
      <c r="I417" s="10"/>
      <c r="J417" s="10"/>
      <c r="K417" s="10"/>
      <c r="L417" s="10"/>
      <c r="M417" s="10"/>
      <c r="N417" s="6"/>
    </row>
    <row r="418" spans="3:14" ht="12.75">
      <c r="C418" s="3"/>
      <c r="D418" s="2"/>
      <c r="E418" s="2"/>
      <c r="F418" s="2"/>
      <c r="G418" s="2"/>
      <c r="H418" s="2"/>
      <c r="I418" s="10"/>
      <c r="J418" s="10"/>
      <c r="K418" s="10"/>
      <c r="L418" s="10"/>
      <c r="M418" s="10"/>
      <c r="N418" s="6"/>
    </row>
    <row r="419" spans="3:14" ht="12.75">
      <c r="C419" s="3"/>
      <c r="D419" s="2"/>
      <c r="E419" s="2"/>
      <c r="F419" s="2"/>
      <c r="G419" s="2"/>
      <c r="H419" s="2"/>
      <c r="I419" s="10"/>
      <c r="J419" s="10"/>
      <c r="K419" s="10"/>
      <c r="L419" s="10"/>
      <c r="M419" s="10"/>
      <c r="N419" s="6"/>
    </row>
    <row r="420" spans="3:14" ht="12.75">
      <c r="C420" s="3"/>
      <c r="D420" s="2"/>
      <c r="E420" s="2"/>
      <c r="F420" s="2"/>
      <c r="G420" s="2"/>
      <c r="H420" s="2"/>
      <c r="I420" s="10"/>
      <c r="J420" s="10"/>
      <c r="K420" s="10"/>
      <c r="L420" s="10"/>
      <c r="M420" s="10"/>
      <c r="N420" s="6"/>
    </row>
    <row r="421" spans="3:14" ht="12.75">
      <c r="C421" s="3"/>
      <c r="D421" s="2"/>
      <c r="E421" s="2"/>
      <c r="F421" s="2"/>
      <c r="G421" s="2"/>
      <c r="H421" s="2"/>
      <c r="I421" s="10"/>
      <c r="J421" s="10"/>
      <c r="K421" s="10"/>
      <c r="L421" s="10"/>
      <c r="M421" s="10"/>
      <c r="N421" s="6"/>
    </row>
    <row r="422" spans="3:14" ht="12.75">
      <c r="C422" s="3"/>
      <c r="D422" s="2"/>
      <c r="E422" s="2"/>
      <c r="F422" s="2"/>
      <c r="G422" s="2"/>
      <c r="H422" s="2"/>
      <c r="I422" s="10"/>
      <c r="J422" s="10"/>
      <c r="K422" s="10"/>
      <c r="L422" s="10"/>
      <c r="M422" s="10"/>
      <c r="N422" s="6"/>
    </row>
    <row r="423" spans="3:14" ht="12.75">
      <c r="C423" s="3"/>
      <c r="D423" s="2"/>
      <c r="E423" s="2"/>
      <c r="F423" s="2"/>
      <c r="G423" s="2"/>
      <c r="H423" s="2"/>
      <c r="I423" s="10"/>
      <c r="J423" s="10"/>
      <c r="K423" s="10"/>
      <c r="L423" s="10"/>
      <c r="M423" s="10"/>
      <c r="N423" s="6"/>
    </row>
    <row r="424" spans="3:14" ht="12.75">
      <c r="C424" s="3"/>
      <c r="D424" s="2"/>
      <c r="E424" s="2"/>
      <c r="F424" s="2"/>
      <c r="G424" s="2"/>
      <c r="H424" s="2"/>
      <c r="I424" s="10"/>
      <c r="J424" s="10"/>
      <c r="K424" s="10"/>
      <c r="L424" s="10"/>
      <c r="M424" s="10"/>
      <c r="N424" s="6"/>
    </row>
    <row r="425" spans="3:14" ht="12.75">
      <c r="C425" s="3"/>
      <c r="D425" s="2"/>
      <c r="E425" s="2"/>
      <c r="F425" s="2"/>
      <c r="G425" s="2"/>
      <c r="H425" s="2"/>
      <c r="I425" s="10"/>
      <c r="J425" s="10"/>
      <c r="K425" s="10"/>
      <c r="L425" s="10"/>
      <c r="M425" s="10"/>
      <c r="N425" s="6"/>
    </row>
    <row r="426" spans="3:14" ht="12.75">
      <c r="C426" s="3"/>
      <c r="D426" s="2"/>
      <c r="E426" s="2"/>
      <c r="F426" s="2"/>
      <c r="G426" s="2"/>
      <c r="H426" s="2"/>
      <c r="I426" s="10"/>
      <c r="J426" s="10"/>
      <c r="K426" s="10"/>
      <c r="L426" s="10"/>
      <c r="M426" s="10"/>
      <c r="N426" s="6"/>
    </row>
    <row r="427" spans="3:14" ht="12.75">
      <c r="C427" s="3"/>
      <c r="D427" s="2"/>
      <c r="E427" s="2"/>
      <c r="F427" s="2"/>
      <c r="G427" s="2"/>
      <c r="H427" s="2"/>
      <c r="I427" s="10"/>
      <c r="J427" s="10"/>
      <c r="K427" s="10"/>
      <c r="L427" s="10"/>
      <c r="M427" s="10"/>
      <c r="N427" s="6"/>
    </row>
    <row r="428" spans="3:14" ht="12.75">
      <c r="C428" s="3"/>
      <c r="D428" s="2"/>
      <c r="E428" s="2"/>
      <c r="F428" s="2"/>
      <c r="G428" s="2"/>
      <c r="H428" s="2"/>
      <c r="I428" s="10"/>
      <c r="J428" s="10"/>
      <c r="K428" s="10"/>
      <c r="L428" s="10"/>
      <c r="M428" s="10"/>
      <c r="N428" s="6"/>
    </row>
    <row r="429" spans="3:14" ht="12.75">
      <c r="C429" s="3"/>
      <c r="D429" s="2"/>
      <c r="E429" s="2"/>
      <c r="F429" s="2"/>
      <c r="G429" s="2"/>
      <c r="H429" s="2"/>
      <c r="I429" s="10"/>
      <c r="J429" s="10"/>
      <c r="K429" s="10"/>
      <c r="L429" s="10"/>
      <c r="M429" s="10"/>
      <c r="N429" s="6"/>
    </row>
    <row r="430" spans="3:14" ht="12.75">
      <c r="C430" s="3"/>
      <c r="D430" s="2"/>
      <c r="E430" s="2"/>
      <c r="F430" s="2"/>
      <c r="G430" s="2"/>
      <c r="H430" s="2"/>
      <c r="I430" s="10"/>
      <c r="J430" s="10"/>
      <c r="K430" s="10"/>
      <c r="L430" s="10"/>
      <c r="M430" s="10"/>
      <c r="N430" s="6"/>
    </row>
    <row r="431" spans="3:14" ht="12.75">
      <c r="C431" s="3"/>
      <c r="D431" s="2"/>
      <c r="E431" s="2"/>
      <c r="F431" s="2"/>
      <c r="G431" s="2"/>
      <c r="H431" s="2"/>
      <c r="I431" s="10"/>
      <c r="J431" s="10"/>
      <c r="K431" s="10"/>
      <c r="L431" s="10"/>
      <c r="M431" s="10"/>
      <c r="N431" s="6"/>
    </row>
    <row r="432" spans="3:14" ht="12.75">
      <c r="C432" s="3"/>
      <c r="D432" s="2"/>
      <c r="E432" s="2"/>
      <c r="F432" s="2"/>
      <c r="G432" s="2"/>
      <c r="H432" s="2"/>
      <c r="I432" s="10"/>
      <c r="J432" s="10"/>
      <c r="K432" s="10"/>
      <c r="L432" s="10"/>
      <c r="M432" s="10"/>
      <c r="N432" s="6"/>
    </row>
    <row r="433" spans="3:14" ht="12.75">
      <c r="C433" s="3"/>
      <c r="D433" s="2"/>
      <c r="E433" s="2"/>
      <c r="F433" s="2"/>
      <c r="G433" s="2"/>
      <c r="H433" s="2"/>
      <c r="I433" s="10"/>
      <c r="J433" s="10"/>
      <c r="K433" s="10"/>
      <c r="L433" s="10"/>
      <c r="M433" s="10"/>
      <c r="N433" s="6"/>
    </row>
    <row r="434" spans="3:14" ht="12.75">
      <c r="C434" s="3"/>
      <c r="D434" s="2"/>
      <c r="E434" s="2"/>
      <c r="F434" s="2"/>
      <c r="G434" s="2"/>
      <c r="H434" s="2"/>
      <c r="I434" s="10"/>
      <c r="J434" s="10"/>
      <c r="K434" s="10"/>
      <c r="L434" s="10"/>
      <c r="M434" s="10"/>
      <c r="N434" s="6"/>
    </row>
    <row r="435" spans="3:14" ht="12.75">
      <c r="C435" s="3"/>
      <c r="D435" s="2"/>
      <c r="E435" s="2"/>
      <c r="F435" s="2"/>
      <c r="G435" s="2"/>
      <c r="H435" s="2"/>
      <c r="I435" s="10"/>
      <c r="J435" s="10"/>
      <c r="K435" s="10"/>
      <c r="L435" s="10"/>
      <c r="M435" s="10"/>
      <c r="N435" s="6"/>
    </row>
    <row r="436" spans="3:14" ht="12.75">
      <c r="C436" s="3"/>
      <c r="D436" s="2"/>
      <c r="E436" s="2"/>
      <c r="F436" s="2"/>
      <c r="G436" s="2"/>
      <c r="H436" s="2"/>
      <c r="I436" s="10"/>
      <c r="J436" s="10"/>
      <c r="K436" s="10"/>
      <c r="L436" s="10"/>
      <c r="M436" s="10"/>
      <c r="N436" s="6"/>
    </row>
    <row r="437" spans="3:14" ht="12.75">
      <c r="C437" s="3"/>
      <c r="D437" s="2"/>
      <c r="E437" s="2"/>
      <c r="F437" s="2"/>
      <c r="G437" s="2"/>
      <c r="H437" s="2"/>
      <c r="I437" s="10"/>
      <c r="J437" s="10"/>
      <c r="K437" s="10"/>
      <c r="L437" s="10"/>
      <c r="M437" s="10"/>
      <c r="N437" s="6"/>
    </row>
    <row r="438" spans="3:14" ht="12.75">
      <c r="C438" s="3"/>
      <c r="D438" s="2"/>
      <c r="E438" s="2"/>
      <c r="F438" s="2"/>
      <c r="G438" s="2"/>
      <c r="H438" s="2"/>
      <c r="I438" s="10"/>
      <c r="J438" s="10"/>
      <c r="K438" s="10"/>
      <c r="L438" s="10"/>
      <c r="M438" s="10"/>
      <c r="N438" s="6"/>
    </row>
    <row r="439" spans="3:14" ht="12.75">
      <c r="C439" s="3"/>
      <c r="D439" s="2"/>
      <c r="E439" s="2"/>
      <c r="F439" s="2"/>
      <c r="G439" s="2"/>
      <c r="H439" s="2"/>
      <c r="I439" s="10"/>
      <c r="J439" s="10"/>
      <c r="K439" s="10"/>
      <c r="L439" s="10"/>
      <c r="M439" s="10"/>
      <c r="N439" s="6"/>
    </row>
    <row r="440" spans="3:14" ht="12.75">
      <c r="C440" s="3"/>
      <c r="D440" s="2"/>
      <c r="E440" s="2"/>
      <c r="F440" s="2"/>
      <c r="G440" s="2"/>
      <c r="H440" s="2"/>
      <c r="I440" s="10"/>
      <c r="J440" s="10"/>
      <c r="K440" s="10"/>
      <c r="L440" s="10"/>
      <c r="M440" s="10"/>
      <c r="N440" s="6"/>
    </row>
    <row r="441" spans="3:14" ht="12.75">
      <c r="C441" s="3"/>
      <c r="D441" s="2"/>
      <c r="E441" s="2"/>
      <c r="F441" s="2"/>
      <c r="G441" s="2"/>
      <c r="H441" s="2"/>
      <c r="I441" s="10"/>
      <c r="J441" s="10"/>
      <c r="K441" s="10"/>
      <c r="L441" s="10"/>
      <c r="M441" s="10"/>
      <c r="N441" s="6"/>
    </row>
    <row r="442" spans="3:14" ht="12.75">
      <c r="C442" s="3"/>
      <c r="D442" s="2"/>
      <c r="E442" s="2"/>
      <c r="F442" s="2"/>
      <c r="G442" s="2"/>
      <c r="H442" s="2"/>
      <c r="I442" s="10"/>
      <c r="J442" s="10"/>
      <c r="K442" s="10"/>
      <c r="L442" s="10"/>
      <c r="M442" s="10"/>
      <c r="N442" s="6"/>
    </row>
    <row r="443" spans="3:14" ht="12.75">
      <c r="C443" s="3"/>
      <c r="D443" s="2"/>
      <c r="E443" s="2"/>
      <c r="F443" s="2"/>
      <c r="G443" s="2"/>
      <c r="H443" s="2"/>
      <c r="I443" s="10"/>
      <c r="J443" s="10"/>
      <c r="K443" s="10"/>
      <c r="L443" s="10"/>
      <c r="M443" s="10"/>
      <c r="N443" s="6"/>
    </row>
    <row r="444" spans="3:14" ht="12.75">
      <c r="C444" s="3"/>
      <c r="D444" s="2"/>
      <c r="E444" s="2"/>
      <c r="F444" s="2"/>
      <c r="G444" s="2"/>
      <c r="H444" s="2"/>
      <c r="I444" s="10"/>
      <c r="J444" s="10"/>
      <c r="K444" s="10"/>
      <c r="L444" s="10"/>
      <c r="M444" s="10"/>
      <c r="N444" s="6"/>
    </row>
    <row r="445" spans="3:14" ht="12.75">
      <c r="C445" s="3"/>
      <c r="D445" s="2"/>
      <c r="E445" s="2"/>
      <c r="F445" s="2"/>
      <c r="G445" s="2"/>
      <c r="H445" s="2"/>
      <c r="I445" s="10"/>
      <c r="J445" s="10"/>
      <c r="K445" s="10"/>
      <c r="L445" s="10"/>
      <c r="M445" s="10"/>
      <c r="N445" s="6"/>
    </row>
    <row r="446" spans="3:14" ht="12.75">
      <c r="C446" s="3"/>
      <c r="D446" s="2"/>
      <c r="E446" s="2"/>
      <c r="F446" s="2"/>
      <c r="G446" s="2"/>
      <c r="H446" s="2"/>
      <c r="I446" s="10"/>
      <c r="J446" s="10"/>
      <c r="K446" s="10"/>
      <c r="L446" s="10"/>
      <c r="M446" s="10"/>
      <c r="N446" s="6"/>
    </row>
    <row r="447" spans="3:14" ht="12.75">
      <c r="C447" s="3"/>
      <c r="D447" s="2"/>
      <c r="E447" s="2"/>
      <c r="F447" s="2"/>
      <c r="G447" s="2"/>
      <c r="H447" s="2"/>
      <c r="I447" s="10"/>
      <c r="J447" s="10"/>
      <c r="K447" s="10"/>
      <c r="L447" s="10"/>
      <c r="M447" s="10"/>
      <c r="N447" s="6"/>
    </row>
    <row r="448" spans="3:14" ht="12.75">
      <c r="C448" s="3"/>
      <c r="D448" s="2"/>
      <c r="E448" s="2"/>
      <c r="F448" s="2"/>
      <c r="G448" s="2"/>
      <c r="H448" s="2"/>
      <c r="I448" s="10"/>
      <c r="J448" s="10"/>
      <c r="K448" s="10"/>
      <c r="L448" s="10"/>
      <c r="M448" s="10"/>
      <c r="N448" s="6"/>
    </row>
    <row r="449" spans="3:14" ht="12.75">
      <c r="C449" s="3"/>
      <c r="D449" s="2"/>
      <c r="E449" s="2"/>
      <c r="F449" s="2"/>
      <c r="G449" s="2"/>
      <c r="H449" s="2"/>
      <c r="I449" s="10"/>
      <c r="J449" s="10"/>
      <c r="K449" s="10"/>
      <c r="L449" s="10"/>
      <c r="M449" s="10"/>
      <c r="N449" s="6"/>
    </row>
    <row r="450" spans="4:14" ht="12.75">
      <c r="D450" s="2"/>
      <c r="E450" s="2"/>
      <c r="F450" s="2"/>
      <c r="G450" s="2"/>
      <c r="H450" s="2"/>
      <c r="I450" s="10"/>
      <c r="J450" s="10"/>
      <c r="K450" s="10"/>
      <c r="L450" s="10"/>
      <c r="M450" s="10"/>
      <c r="N450" s="6"/>
    </row>
    <row r="451" spans="4:14" ht="12.75">
      <c r="D451" s="2"/>
      <c r="E451" s="2"/>
      <c r="F451" s="2"/>
      <c r="G451" s="2"/>
      <c r="H451" s="2"/>
      <c r="I451" s="10"/>
      <c r="J451" s="10"/>
      <c r="K451" s="10"/>
      <c r="L451" s="10"/>
      <c r="M451" s="10"/>
      <c r="N451" s="6"/>
    </row>
    <row r="452" spans="4:14" ht="12.75">
      <c r="D452" s="2"/>
      <c r="E452" s="2"/>
      <c r="F452" s="2"/>
      <c r="G452" s="2"/>
      <c r="H452" s="2"/>
      <c r="I452" s="10"/>
      <c r="J452" s="10"/>
      <c r="K452" s="10"/>
      <c r="L452" s="10"/>
      <c r="M452" s="10"/>
      <c r="N452" s="6"/>
    </row>
    <row r="453" spans="4:14" ht="12.75">
      <c r="D453" s="2"/>
      <c r="E453" s="2"/>
      <c r="F453" s="2"/>
      <c r="G453" s="2"/>
      <c r="H453" s="2"/>
      <c r="I453" s="10"/>
      <c r="J453" s="10"/>
      <c r="K453" s="10"/>
      <c r="L453" s="10"/>
      <c r="M453" s="10"/>
      <c r="N453" s="6"/>
    </row>
    <row r="454" spans="4:14" ht="12.75">
      <c r="D454" s="2"/>
      <c r="E454" s="2"/>
      <c r="F454" s="2"/>
      <c r="G454" s="2"/>
      <c r="H454" s="2"/>
      <c r="I454" s="10"/>
      <c r="J454" s="10"/>
      <c r="K454" s="10"/>
      <c r="L454" s="10"/>
      <c r="M454" s="10"/>
      <c r="N454" s="6"/>
    </row>
    <row r="455" spans="4:14" ht="12.75">
      <c r="D455" s="2"/>
      <c r="E455" s="2"/>
      <c r="F455" s="2"/>
      <c r="G455" s="2"/>
      <c r="H455" s="2"/>
      <c r="I455" s="10"/>
      <c r="J455" s="10"/>
      <c r="K455" s="10"/>
      <c r="L455" s="10"/>
      <c r="M455" s="10"/>
      <c r="N455" s="6"/>
    </row>
    <row r="456" spans="4:14" ht="12.75">
      <c r="D456" s="2"/>
      <c r="E456" s="2"/>
      <c r="F456" s="2"/>
      <c r="G456" s="2"/>
      <c r="H456" s="2"/>
      <c r="I456" s="10"/>
      <c r="J456" s="10"/>
      <c r="K456" s="10"/>
      <c r="L456" s="10"/>
      <c r="M456" s="10"/>
      <c r="N456" s="6"/>
    </row>
    <row r="457" spans="4:14" ht="12.75">
      <c r="D457" s="2"/>
      <c r="E457" s="2"/>
      <c r="F457" s="2"/>
      <c r="G457" s="2"/>
      <c r="H457" s="2"/>
      <c r="I457" s="10"/>
      <c r="J457" s="10"/>
      <c r="K457" s="10"/>
      <c r="L457" s="10"/>
      <c r="M457" s="10"/>
      <c r="N457" s="6"/>
    </row>
    <row r="458" spans="4:14" ht="12.75">
      <c r="D458" s="2"/>
      <c r="E458" s="2"/>
      <c r="F458" s="2"/>
      <c r="G458" s="2"/>
      <c r="H458" s="2"/>
      <c r="I458" s="10"/>
      <c r="J458" s="10"/>
      <c r="K458" s="10"/>
      <c r="L458" s="10"/>
      <c r="M458" s="10"/>
      <c r="N458" s="6"/>
    </row>
    <row r="459" spans="4:14" ht="12.75">
      <c r="D459" s="2"/>
      <c r="E459" s="2"/>
      <c r="F459" s="2"/>
      <c r="G459" s="2"/>
      <c r="H459" s="2"/>
      <c r="I459" s="10"/>
      <c r="J459" s="10"/>
      <c r="K459" s="10"/>
      <c r="L459" s="10"/>
      <c r="M459" s="10"/>
      <c r="N459" s="6"/>
    </row>
    <row r="460" spans="4:14" ht="12.75">
      <c r="D460" s="2"/>
      <c r="E460" s="2"/>
      <c r="F460" s="2"/>
      <c r="G460" s="2"/>
      <c r="H460" s="2"/>
      <c r="I460" s="10"/>
      <c r="J460" s="10"/>
      <c r="K460" s="10"/>
      <c r="L460" s="10"/>
      <c r="M460" s="10"/>
      <c r="N460" s="6"/>
    </row>
    <row r="461" spans="4:14" ht="12.75">
      <c r="D461" s="2"/>
      <c r="E461" s="2"/>
      <c r="F461" s="2"/>
      <c r="G461" s="2"/>
      <c r="H461" s="2"/>
      <c r="I461" s="10"/>
      <c r="J461" s="10"/>
      <c r="K461" s="10"/>
      <c r="L461" s="10"/>
      <c r="M461" s="10"/>
      <c r="N461" s="6"/>
    </row>
    <row r="462" spans="4:14" ht="12.75">
      <c r="D462" s="2"/>
      <c r="E462" s="2"/>
      <c r="F462" s="2"/>
      <c r="G462" s="2"/>
      <c r="H462" s="2"/>
      <c r="I462" s="10"/>
      <c r="J462" s="10"/>
      <c r="K462" s="10"/>
      <c r="L462" s="10"/>
      <c r="M462" s="10"/>
      <c r="N462" s="6"/>
    </row>
    <row r="463" spans="4:14" ht="12.75">
      <c r="D463" s="2"/>
      <c r="E463" s="2"/>
      <c r="F463" s="2"/>
      <c r="G463" s="2"/>
      <c r="H463" s="2"/>
      <c r="I463" s="10"/>
      <c r="J463" s="10"/>
      <c r="K463" s="10"/>
      <c r="L463" s="10"/>
      <c r="M463" s="10"/>
      <c r="N463" s="6"/>
    </row>
    <row r="464" spans="4:14" ht="12.75">
      <c r="D464" s="2"/>
      <c r="E464" s="2"/>
      <c r="F464" s="2"/>
      <c r="G464" s="2"/>
      <c r="H464" s="2"/>
      <c r="I464" s="10"/>
      <c r="J464" s="10"/>
      <c r="K464" s="10"/>
      <c r="L464" s="10"/>
      <c r="M464" s="10"/>
      <c r="N464" s="6"/>
    </row>
    <row r="465" spans="4:14" ht="12.75">
      <c r="D465" s="2"/>
      <c r="E465" s="2"/>
      <c r="F465" s="2"/>
      <c r="G465" s="2"/>
      <c r="H465" s="2"/>
      <c r="I465" s="10"/>
      <c r="J465" s="10"/>
      <c r="K465" s="10"/>
      <c r="L465" s="10"/>
      <c r="M465" s="10"/>
      <c r="N465" s="6"/>
    </row>
    <row r="466" spans="4:14" ht="12.75">
      <c r="D466" s="2"/>
      <c r="E466" s="2"/>
      <c r="F466" s="2"/>
      <c r="G466" s="2"/>
      <c r="H466" s="2"/>
      <c r="I466" s="10"/>
      <c r="J466" s="10"/>
      <c r="K466" s="10"/>
      <c r="L466" s="10"/>
      <c r="M466" s="10"/>
      <c r="N466" s="6"/>
    </row>
    <row r="467" spans="4:14" ht="12.75">
      <c r="D467" s="2"/>
      <c r="E467" s="2"/>
      <c r="F467" s="2"/>
      <c r="G467" s="2"/>
      <c r="H467" s="2"/>
      <c r="I467" s="10"/>
      <c r="J467" s="10"/>
      <c r="K467" s="10"/>
      <c r="L467" s="10"/>
      <c r="M467" s="10"/>
      <c r="N467" s="6"/>
    </row>
    <row r="468" spans="4:14" ht="12.75">
      <c r="D468" s="2"/>
      <c r="E468" s="2"/>
      <c r="F468" s="2"/>
      <c r="G468" s="2"/>
      <c r="H468" s="2"/>
      <c r="I468" s="10"/>
      <c r="J468" s="10"/>
      <c r="K468" s="10"/>
      <c r="L468" s="10"/>
      <c r="M468" s="10"/>
      <c r="N468" s="6"/>
    </row>
    <row r="469" spans="4:14" ht="12.75">
      <c r="D469" s="2"/>
      <c r="E469" s="2"/>
      <c r="F469" s="2"/>
      <c r="G469" s="2"/>
      <c r="H469" s="2"/>
      <c r="I469" s="10"/>
      <c r="J469" s="10"/>
      <c r="K469" s="10"/>
      <c r="L469" s="10"/>
      <c r="M469" s="10"/>
      <c r="N469" s="6"/>
    </row>
    <row r="470" spans="4:14" ht="12.75">
      <c r="D470" s="2"/>
      <c r="E470" s="2"/>
      <c r="F470" s="2"/>
      <c r="G470" s="2"/>
      <c r="H470" s="2"/>
      <c r="I470" s="10"/>
      <c r="J470" s="10"/>
      <c r="K470" s="10"/>
      <c r="L470" s="10"/>
      <c r="M470" s="10"/>
      <c r="N470" s="6"/>
    </row>
    <row r="471" spans="4:14" ht="12.75">
      <c r="D471" s="2"/>
      <c r="E471" s="2"/>
      <c r="F471" s="2"/>
      <c r="G471" s="2"/>
      <c r="H471" s="2"/>
      <c r="I471" s="10"/>
      <c r="J471" s="10"/>
      <c r="K471" s="10"/>
      <c r="L471" s="10"/>
      <c r="M471" s="10"/>
      <c r="N471" s="6"/>
    </row>
    <row r="472" spans="4:14" ht="12.75">
      <c r="D472" s="2"/>
      <c r="E472" s="2"/>
      <c r="F472" s="2"/>
      <c r="G472" s="2"/>
      <c r="H472" s="2"/>
      <c r="I472" s="10"/>
      <c r="J472" s="10"/>
      <c r="K472" s="10"/>
      <c r="L472" s="10"/>
      <c r="M472" s="10"/>
      <c r="N472" s="6"/>
    </row>
    <row r="473" spans="4:14" ht="12.75">
      <c r="D473" s="2"/>
      <c r="E473" s="2"/>
      <c r="F473" s="2"/>
      <c r="G473" s="2"/>
      <c r="H473" s="2"/>
      <c r="I473" s="10"/>
      <c r="J473" s="10"/>
      <c r="K473" s="10"/>
      <c r="L473" s="10"/>
      <c r="M473" s="10"/>
      <c r="N473" s="6"/>
    </row>
    <row r="474" spans="4:14" ht="12.75">
      <c r="D474" s="2"/>
      <c r="E474" s="2"/>
      <c r="F474" s="2"/>
      <c r="G474" s="2"/>
      <c r="H474" s="2"/>
      <c r="I474" s="10"/>
      <c r="J474" s="10"/>
      <c r="K474" s="10"/>
      <c r="L474" s="10"/>
      <c r="M474" s="10"/>
      <c r="N474" s="6"/>
    </row>
    <row r="475" spans="4:14" ht="12.75">
      <c r="D475" s="2"/>
      <c r="E475" s="2"/>
      <c r="F475" s="2"/>
      <c r="G475" s="2"/>
      <c r="H475" s="2"/>
      <c r="I475" s="10"/>
      <c r="J475" s="10"/>
      <c r="K475" s="10"/>
      <c r="L475" s="10"/>
      <c r="M475" s="10"/>
      <c r="N475" s="6"/>
    </row>
    <row r="476" spans="4:14" ht="12.75">
      <c r="D476" s="2"/>
      <c r="E476" s="2"/>
      <c r="F476" s="2"/>
      <c r="G476" s="2"/>
      <c r="H476" s="2"/>
      <c r="I476" s="10"/>
      <c r="J476" s="10"/>
      <c r="K476" s="10"/>
      <c r="L476" s="10"/>
      <c r="M476" s="10"/>
      <c r="N476" s="6"/>
    </row>
    <row r="477" spans="4:14" ht="12.75">
      <c r="D477" s="2"/>
      <c r="E477" s="2"/>
      <c r="F477" s="2"/>
      <c r="G477" s="2"/>
      <c r="H477" s="2"/>
      <c r="I477" s="10"/>
      <c r="J477" s="10"/>
      <c r="K477" s="10"/>
      <c r="L477" s="10"/>
      <c r="M477" s="10"/>
      <c r="N477" s="6"/>
    </row>
    <row r="478" spans="4:14" ht="12.75">
      <c r="D478" s="2"/>
      <c r="E478" s="2"/>
      <c r="F478" s="2"/>
      <c r="G478" s="2"/>
      <c r="H478" s="2"/>
      <c r="I478" s="10"/>
      <c r="J478" s="10"/>
      <c r="K478" s="10"/>
      <c r="L478" s="10"/>
      <c r="M478" s="10"/>
      <c r="N478" s="6"/>
    </row>
    <row r="479" spans="4:14" ht="12.75">
      <c r="D479" s="2"/>
      <c r="E479" s="2"/>
      <c r="F479" s="2"/>
      <c r="G479" s="2"/>
      <c r="H479" s="2"/>
      <c r="I479" s="10"/>
      <c r="J479" s="10"/>
      <c r="K479" s="10"/>
      <c r="L479" s="10"/>
      <c r="M479" s="10"/>
      <c r="N479" s="6"/>
    </row>
    <row r="480" spans="4:14" ht="12.75">
      <c r="D480" s="2"/>
      <c r="E480" s="2"/>
      <c r="F480" s="2"/>
      <c r="G480" s="2"/>
      <c r="H480" s="2"/>
      <c r="I480" s="10"/>
      <c r="J480" s="10"/>
      <c r="K480" s="10"/>
      <c r="L480" s="10"/>
      <c r="M480" s="10"/>
      <c r="N480" s="6"/>
    </row>
    <row r="481" spans="4:14" ht="12.75">
      <c r="D481" s="2"/>
      <c r="E481" s="2"/>
      <c r="F481" s="2"/>
      <c r="G481" s="2"/>
      <c r="H481" s="2"/>
      <c r="I481" s="10"/>
      <c r="J481" s="10"/>
      <c r="K481" s="10"/>
      <c r="L481" s="10"/>
      <c r="M481" s="10"/>
      <c r="N481" s="6"/>
    </row>
    <row r="482" spans="4:14" ht="12.75">
      <c r="D482" s="2"/>
      <c r="E482" s="2"/>
      <c r="F482" s="2"/>
      <c r="G482" s="2"/>
      <c r="H482" s="2"/>
      <c r="I482" s="10"/>
      <c r="J482" s="10"/>
      <c r="K482" s="10"/>
      <c r="L482" s="10"/>
      <c r="M482" s="10"/>
      <c r="N482" s="6"/>
    </row>
    <row r="483" spans="4:14" ht="12.75">
      <c r="D483" s="2"/>
      <c r="E483" s="2"/>
      <c r="F483" s="2"/>
      <c r="G483" s="2"/>
      <c r="H483" s="2"/>
      <c r="I483" s="10"/>
      <c r="J483" s="10"/>
      <c r="K483" s="10"/>
      <c r="L483" s="10"/>
      <c r="M483" s="10"/>
      <c r="N483" s="6"/>
    </row>
    <row r="484" spans="4:14" ht="12.75">
      <c r="D484" s="2"/>
      <c r="E484" s="2"/>
      <c r="F484" s="2"/>
      <c r="G484" s="2"/>
      <c r="H484" s="2"/>
      <c r="I484" s="10"/>
      <c r="J484" s="10"/>
      <c r="K484" s="10"/>
      <c r="L484" s="10"/>
      <c r="M484" s="10"/>
      <c r="N484" s="6"/>
    </row>
    <row r="485" spans="4:14" ht="12.75">
      <c r="D485" s="2"/>
      <c r="E485" s="2"/>
      <c r="F485" s="2"/>
      <c r="G485" s="2"/>
      <c r="H485" s="2"/>
      <c r="I485" s="10"/>
      <c r="J485" s="10"/>
      <c r="K485" s="10"/>
      <c r="L485" s="10"/>
      <c r="M485" s="10"/>
      <c r="N485" s="6"/>
    </row>
    <row r="486" spans="4:14" ht="12.75">
      <c r="D486" s="2"/>
      <c r="E486" s="2"/>
      <c r="F486" s="2"/>
      <c r="G486" s="2"/>
      <c r="H486" s="2"/>
      <c r="I486" s="10"/>
      <c r="J486" s="10"/>
      <c r="K486" s="10"/>
      <c r="L486" s="10"/>
      <c r="M486" s="10"/>
      <c r="N486" s="6"/>
    </row>
    <row r="487" spans="4:14" ht="12.75">
      <c r="D487" s="2"/>
      <c r="E487" s="2"/>
      <c r="F487" s="2"/>
      <c r="G487" s="2"/>
      <c r="H487" s="2"/>
      <c r="I487" s="10"/>
      <c r="J487" s="10"/>
      <c r="K487" s="10"/>
      <c r="L487" s="10"/>
      <c r="M487" s="10"/>
      <c r="N487" s="6"/>
    </row>
    <row r="488" spans="4:14" ht="12.75">
      <c r="D488" s="2"/>
      <c r="E488" s="2"/>
      <c r="F488" s="2"/>
      <c r="G488" s="2"/>
      <c r="H488" s="2"/>
      <c r="I488" s="10"/>
      <c r="J488" s="10"/>
      <c r="K488" s="10"/>
      <c r="L488" s="10"/>
      <c r="M488" s="10"/>
      <c r="N488" s="6"/>
    </row>
    <row r="489" spans="4:14" ht="12.75">
      <c r="D489" s="2"/>
      <c r="E489" s="2"/>
      <c r="F489" s="2"/>
      <c r="G489" s="2"/>
      <c r="H489" s="2"/>
      <c r="I489" s="10"/>
      <c r="J489" s="10"/>
      <c r="K489" s="10"/>
      <c r="L489" s="10"/>
      <c r="M489" s="10"/>
      <c r="N489" s="6"/>
    </row>
    <row r="490" spans="4:14" ht="12.75">
      <c r="D490" s="2"/>
      <c r="E490" s="2"/>
      <c r="F490" s="2"/>
      <c r="G490" s="2"/>
      <c r="H490" s="2"/>
      <c r="I490" s="10"/>
      <c r="J490" s="10"/>
      <c r="K490" s="10"/>
      <c r="L490" s="10"/>
      <c r="M490" s="10"/>
      <c r="N490" s="6"/>
    </row>
    <row r="491" spans="4:14" ht="12.75">
      <c r="D491" s="2"/>
      <c r="E491" s="2"/>
      <c r="F491" s="2"/>
      <c r="G491" s="2"/>
      <c r="H491" s="2"/>
      <c r="I491" s="10"/>
      <c r="J491" s="10"/>
      <c r="K491" s="10"/>
      <c r="L491" s="10"/>
      <c r="M491" s="10"/>
      <c r="N491" s="6"/>
    </row>
    <row r="492" spans="4:14" ht="12.75">
      <c r="D492" s="2"/>
      <c r="E492" s="2"/>
      <c r="F492" s="2"/>
      <c r="G492" s="2"/>
      <c r="H492" s="2"/>
      <c r="I492" s="10"/>
      <c r="J492" s="10"/>
      <c r="K492" s="10"/>
      <c r="L492" s="10"/>
      <c r="M492" s="10"/>
      <c r="N492" s="6"/>
    </row>
    <row r="493" spans="4:14" ht="12.75">
      <c r="D493" s="2"/>
      <c r="E493" s="2"/>
      <c r="F493" s="2"/>
      <c r="G493" s="2"/>
      <c r="H493" s="2"/>
      <c r="I493" s="10"/>
      <c r="J493" s="10"/>
      <c r="K493" s="10"/>
      <c r="L493" s="10"/>
      <c r="M493" s="10"/>
      <c r="N493" s="6"/>
    </row>
    <row r="494" spans="4:14" ht="12.75">
      <c r="D494" s="2"/>
      <c r="E494" s="2"/>
      <c r="F494" s="2"/>
      <c r="G494" s="2"/>
      <c r="H494" s="2"/>
      <c r="I494" s="10"/>
      <c r="J494" s="10"/>
      <c r="K494" s="10"/>
      <c r="L494" s="10"/>
      <c r="M494" s="10"/>
      <c r="N494" s="6"/>
    </row>
    <row r="495" spans="4:14" ht="12.75">
      <c r="D495" s="2"/>
      <c r="E495" s="2"/>
      <c r="F495" s="2"/>
      <c r="G495" s="2"/>
      <c r="H495" s="2"/>
      <c r="I495" s="10"/>
      <c r="J495" s="10"/>
      <c r="K495" s="10"/>
      <c r="L495" s="10"/>
      <c r="M495" s="10"/>
      <c r="N495" s="6"/>
    </row>
    <row r="496" spans="4:14" ht="12.75">
      <c r="D496" s="2"/>
      <c r="E496" s="2"/>
      <c r="F496" s="2"/>
      <c r="G496" s="2"/>
      <c r="H496" s="2"/>
      <c r="I496" s="10"/>
      <c r="J496" s="10"/>
      <c r="K496" s="10"/>
      <c r="L496" s="10"/>
      <c r="M496" s="10"/>
      <c r="N496" s="6"/>
    </row>
    <row r="497" spans="4:14" ht="12.75">
      <c r="D497" s="2"/>
      <c r="E497" s="2"/>
      <c r="F497" s="2"/>
      <c r="G497" s="2"/>
      <c r="H497" s="2"/>
      <c r="I497" s="10"/>
      <c r="J497" s="10"/>
      <c r="K497" s="10"/>
      <c r="L497" s="10"/>
      <c r="M497" s="10"/>
      <c r="N497" s="6"/>
    </row>
    <row r="498" spans="4:14" ht="12.75">
      <c r="D498" s="2"/>
      <c r="E498" s="2"/>
      <c r="F498" s="2"/>
      <c r="G498" s="2"/>
      <c r="H498" s="2"/>
      <c r="I498" s="10"/>
      <c r="J498" s="10"/>
      <c r="K498" s="10"/>
      <c r="L498" s="10"/>
      <c r="M498" s="10"/>
      <c r="N498" s="6"/>
    </row>
    <row r="499" spans="4:14" ht="12.75">
      <c r="D499" s="2"/>
      <c r="E499" s="2"/>
      <c r="F499" s="2"/>
      <c r="G499" s="2"/>
      <c r="H499" s="2"/>
      <c r="I499" s="10"/>
      <c r="J499" s="10"/>
      <c r="K499" s="10"/>
      <c r="L499" s="10"/>
      <c r="M499" s="10"/>
      <c r="N499" s="6"/>
    </row>
    <row r="500" spans="4:14" ht="12.75">
      <c r="D500" s="2"/>
      <c r="E500" s="2"/>
      <c r="F500" s="2"/>
      <c r="G500" s="2"/>
      <c r="H500" s="2"/>
      <c r="I500" s="10"/>
      <c r="J500" s="10"/>
      <c r="K500" s="10"/>
      <c r="L500" s="10"/>
      <c r="M500" s="10"/>
      <c r="N500" s="6"/>
    </row>
    <row r="501" spans="8:14" ht="12.75">
      <c r="H501" s="2"/>
      <c r="I501" s="10"/>
      <c r="J501" s="10"/>
      <c r="K501" s="10"/>
      <c r="L501" s="10"/>
      <c r="M501" s="10"/>
      <c r="N501" s="6"/>
    </row>
    <row r="502" spans="9:14" ht="12.75">
      <c r="I502" s="10"/>
      <c r="J502" s="10"/>
      <c r="K502" s="10"/>
      <c r="L502" s="6"/>
      <c r="M502" s="6"/>
      <c r="N502" s="6"/>
    </row>
    <row r="503" spans="9:14" ht="12.75">
      <c r="I503" s="10"/>
      <c r="J503" s="10"/>
      <c r="K503" s="10"/>
      <c r="L503" s="6"/>
      <c r="M503" s="6"/>
      <c r="N503" s="6"/>
    </row>
    <row r="504" spans="9:14" ht="12.75">
      <c r="I504" s="10"/>
      <c r="J504" s="10"/>
      <c r="K504" s="10"/>
      <c r="L504" s="6"/>
      <c r="M504" s="6"/>
      <c r="N504" s="6"/>
    </row>
    <row r="505" spans="9:14" ht="12.75">
      <c r="I505" s="10"/>
      <c r="J505" s="10"/>
      <c r="K505" s="10"/>
      <c r="L505" s="6"/>
      <c r="M505" s="6"/>
      <c r="N505" s="6"/>
    </row>
    <row r="506" spans="9:14" ht="12.75">
      <c r="I506" s="10"/>
      <c r="J506" s="10"/>
      <c r="K506" s="10"/>
      <c r="L506" s="6"/>
      <c r="M506" s="6"/>
      <c r="N506" s="6"/>
    </row>
    <row r="507" spans="9:14" ht="12.75">
      <c r="I507" s="10"/>
      <c r="J507" s="10"/>
      <c r="K507" s="10"/>
      <c r="L507" s="6"/>
      <c r="M507" s="6"/>
      <c r="N507" s="6"/>
    </row>
    <row r="508" spans="9:14" ht="12.75">
      <c r="I508" s="10"/>
      <c r="J508" s="10"/>
      <c r="K508" s="10"/>
      <c r="L508" s="6"/>
      <c r="M508" s="6"/>
      <c r="N508" s="6"/>
    </row>
    <row r="509" spans="9:14" ht="12.75">
      <c r="I509" s="10"/>
      <c r="J509" s="10"/>
      <c r="K509" s="10"/>
      <c r="L509" s="6"/>
      <c r="M509" s="6"/>
      <c r="N509" s="6"/>
    </row>
  </sheetData>
  <sheetProtection/>
  <mergeCells count="3">
    <mergeCell ref="A1:N1"/>
    <mergeCell ref="D23:H23"/>
    <mergeCell ref="I23:M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Marvell Semiconductor Israel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assafn</dc:creator>
  <cp:keywords/>
  <dc:description/>
  <cp:lastModifiedBy>Assaf Nathan</cp:lastModifiedBy>
  <dcterms:created xsi:type="dcterms:W3CDTF">2011-01-19T12:40:00Z</dcterms:created>
  <dcterms:modified xsi:type="dcterms:W3CDTF">2011-06-16T12:09:23Z</dcterms:modified>
  <cp:category/>
  <cp:version/>
  <cp:contentType/>
  <cp:contentStatus/>
</cp:coreProperties>
</file>