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ssaf\Documents\Synced Docs\2013\"/>
    </mc:Choice>
  </mc:AlternateContent>
  <bookViews>
    <workbookView xWindow="480" yWindow="135" windowWidth="18195" windowHeight="7740"/>
  </bookViews>
  <sheets>
    <sheet name="USD JPY" sheetId="1" r:id="rId1"/>
  </sheets>
  <calcPr calcId="152511" iterateDelta="9.9999999999994451E-4"/>
</workbook>
</file>

<file path=xl/calcChain.xml><?xml version="1.0" encoding="utf-8"?>
<calcChain xmlns="http://schemas.openxmlformats.org/spreadsheetml/2006/main">
  <c r="D16" i="1" l="1"/>
  <c r="C16" i="1"/>
  <c r="F16" i="1" l="1"/>
  <c r="E1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B52" i="1" l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J16" i="1"/>
  <c r="J19" i="1" s="1"/>
  <c r="B7" i="1"/>
  <c r="B8" i="1"/>
  <c r="B9" i="1"/>
  <c r="B10" i="1"/>
  <c r="B11" i="1"/>
  <c r="B12" i="1"/>
  <c r="B13" i="1"/>
  <c r="B14" i="1"/>
  <c r="B15" i="1"/>
  <c r="B16" i="1"/>
  <c r="B17" i="1"/>
  <c r="D17" i="1" s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6" i="1"/>
  <c r="E17" i="1" l="1"/>
  <c r="C17" i="1"/>
  <c r="F17" i="1" s="1"/>
  <c r="J20" i="1"/>
  <c r="J22" i="1"/>
  <c r="D18" i="1" l="1"/>
  <c r="G17" i="1"/>
  <c r="C18" i="1" l="1"/>
  <c r="F18" i="1" s="1"/>
  <c r="E18" i="1"/>
  <c r="D19" i="1" l="1"/>
  <c r="G18" i="1"/>
  <c r="C19" i="1" l="1"/>
  <c r="F19" i="1" s="1"/>
  <c r="E19" i="1"/>
  <c r="D20" i="1" l="1"/>
  <c r="G19" i="1"/>
  <c r="C20" i="1" l="1"/>
  <c r="F20" i="1" s="1"/>
  <c r="E20" i="1"/>
  <c r="D21" i="1" l="1"/>
  <c r="G20" i="1"/>
  <c r="C21" i="1" l="1"/>
  <c r="E21" i="1"/>
  <c r="F21" i="1" l="1"/>
  <c r="D22" i="1"/>
  <c r="G21" i="1"/>
  <c r="C22" i="1" l="1"/>
  <c r="F22" i="1" s="1"/>
  <c r="E22" i="1"/>
  <c r="D23" i="1" l="1"/>
  <c r="G22" i="1"/>
  <c r="C23" i="1" l="1"/>
  <c r="F23" i="1" s="1"/>
  <c r="H3" i="1"/>
  <c r="E23" i="1"/>
  <c r="D24" i="1" l="1"/>
  <c r="G23" i="1"/>
  <c r="C24" i="1" l="1"/>
  <c r="F24" i="1" s="1"/>
  <c r="E24" i="1"/>
  <c r="D25" i="1" l="1"/>
  <c r="G24" i="1"/>
  <c r="C25" i="1" l="1"/>
  <c r="F25" i="1" s="1"/>
  <c r="E25" i="1"/>
  <c r="D26" i="1" l="1"/>
  <c r="G25" i="1"/>
  <c r="C26" i="1" l="1"/>
  <c r="F26" i="1" s="1"/>
  <c r="E26" i="1"/>
  <c r="D27" i="1" l="1"/>
  <c r="G26" i="1"/>
  <c r="C27" i="1" l="1"/>
  <c r="F27" i="1" s="1"/>
  <c r="E27" i="1"/>
  <c r="D28" i="1" l="1"/>
  <c r="G27" i="1"/>
  <c r="C28" i="1" l="1"/>
  <c r="F28" i="1" s="1"/>
  <c r="E28" i="1"/>
  <c r="D29" i="1" l="1"/>
  <c r="G28" i="1"/>
  <c r="C29" i="1" l="1"/>
  <c r="F29" i="1" s="1"/>
  <c r="E29" i="1"/>
  <c r="D30" i="1" l="1"/>
  <c r="G29" i="1"/>
  <c r="C30" i="1" l="1"/>
  <c r="F30" i="1" s="1"/>
  <c r="E30" i="1"/>
  <c r="D31" i="1" l="1"/>
  <c r="G30" i="1"/>
  <c r="C31" i="1" l="1"/>
  <c r="F31" i="1" s="1"/>
  <c r="E31" i="1"/>
  <c r="D32" i="1" l="1"/>
  <c r="G31" i="1"/>
  <c r="C32" i="1" l="1"/>
  <c r="F32" i="1" s="1"/>
  <c r="E32" i="1"/>
  <c r="D33" i="1" l="1"/>
  <c r="G32" i="1"/>
  <c r="C33" i="1" l="1"/>
  <c r="F33" i="1" s="1"/>
  <c r="E33" i="1"/>
  <c r="D34" i="1" l="1"/>
  <c r="G33" i="1"/>
  <c r="C34" i="1" l="1"/>
  <c r="F34" i="1" s="1"/>
  <c r="E34" i="1"/>
  <c r="D35" i="1" l="1"/>
  <c r="G34" i="1"/>
  <c r="C35" i="1" l="1"/>
  <c r="F35" i="1" s="1"/>
  <c r="E35" i="1"/>
  <c r="D36" i="1" l="1"/>
  <c r="G35" i="1"/>
  <c r="C36" i="1" l="1"/>
  <c r="F36" i="1" s="1"/>
  <c r="E36" i="1"/>
  <c r="D37" i="1" l="1"/>
  <c r="G36" i="1"/>
  <c r="C37" i="1" l="1"/>
  <c r="F37" i="1" s="1"/>
  <c r="E37" i="1"/>
  <c r="D38" i="1" l="1"/>
  <c r="G37" i="1"/>
  <c r="C38" i="1" l="1"/>
  <c r="F38" i="1" s="1"/>
  <c r="E38" i="1"/>
  <c r="D39" i="1" l="1"/>
  <c r="G38" i="1"/>
  <c r="C39" i="1" l="1"/>
  <c r="F39" i="1" s="1"/>
  <c r="E39" i="1"/>
  <c r="D40" i="1" l="1"/>
  <c r="G39" i="1"/>
  <c r="C40" i="1" l="1"/>
  <c r="F40" i="1" s="1"/>
  <c r="E40" i="1"/>
  <c r="D41" i="1" l="1"/>
  <c r="G40" i="1"/>
  <c r="C41" i="1" l="1"/>
  <c r="F41" i="1" s="1"/>
  <c r="E41" i="1"/>
  <c r="D42" i="1" l="1"/>
  <c r="G41" i="1"/>
  <c r="C42" i="1" l="1"/>
  <c r="F42" i="1" s="1"/>
  <c r="E42" i="1"/>
  <c r="D43" i="1" l="1"/>
  <c r="G42" i="1"/>
  <c r="C43" i="1" l="1"/>
  <c r="F43" i="1" s="1"/>
  <c r="E43" i="1"/>
  <c r="D44" i="1" l="1"/>
  <c r="G43" i="1"/>
  <c r="C44" i="1" l="1"/>
  <c r="F44" i="1" s="1"/>
  <c r="E44" i="1"/>
  <c r="D45" i="1" l="1"/>
  <c r="G44" i="1"/>
  <c r="C45" i="1" l="1"/>
  <c r="F45" i="1" s="1"/>
  <c r="E45" i="1"/>
  <c r="D46" i="1" l="1"/>
  <c r="G45" i="1"/>
  <c r="C46" i="1" l="1"/>
  <c r="F46" i="1" s="1"/>
  <c r="E46" i="1"/>
  <c r="D47" i="1" l="1"/>
  <c r="G46" i="1"/>
  <c r="C47" i="1" l="1"/>
  <c r="F47" i="1" s="1"/>
  <c r="E47" i="1"/>
  <c r="D48" i="1" l="1"/>
  <c r="G47" i="1"/>
  <c r="C48" i="1" l="1"/>
  <c r="F48" i="1" s="1"/>
  <c r="E48" i="1"/>
  <c r="H2" i="1"/>
  <c r="D49" i="1" l="1"/>
  <c r="G48" i="1"/>
  <c r="C49" i="1" l="1"/>
  <c r="F49" i="1" s="1"/>
  <c r="E49" i="1"/>
  <c r="D50" i="1" l="1"/>
  <c r="G49" i="1"/>
  <c r="C50" i="1" l="1"/>
  <c r="F50" i="1" s="1"/>
  <c r="E50" i="1"/>
  <c r="D51" i="1" l="1"/>
  <c r="G50" i="1"/>
  <c r="C51" i="1" l="1"/>
  <c r="F51" i="1" s="1"/>
  <c r="E51" i="1"/>
  <c r="D52" i="1" l="1"/>
  <c r="G51" i="1"/>
  <c r="C52" i="1" l="1"/>
  <c r="F52" i="1" s="1"/>
  <c r="E52" i="1"/>
  <c r="D53" i="1" l="1"/>
  <c r="G52" i="1"/>
  <c r="C53" i="1" l="1"/>
  <c r="F53" i="1" s="1"/>
  <c r="E53" i="1"/>
  <c r="D54" i="1" l="1"/>
  <c r="G53" i="1"/>
  <c r="C54" i="1" l="1"/>
  <c r="F54" i="1" s="1"/>
  <c r="E54" i="1"/>
  <c r="D55" i="1" l="1"/>
  <c r="G54" i="1"/>
  <c r="C55" i="1" l="1"/>
  <c r="F55" i="1" s="1"/>
  <c r="E55" i="1"/>
  <c r="D56" i="1" l="1"/>
  <c r="G55" i="1"/>
  <c r="C56" i="1" l="1"/>
  <c r="F56" i="1" s="1"/>
  <c r="E56" i="1"/>
  <c r="D57" i="1" l="1"/>
  <c r="G56" i="1"/>
  <c r="C57" i="1" l="1"/>
  <c r="F57" i="1" s="1"/>
  <c r="E57" i="1"/>
  <c r="D58" i="1" l="1"/>
  <c r="G57" i="1"/>
  <c r="C58" i="1" l="1"/>
  <c r="F58" i="1" s="1"/>
  <c r="E58" i="1"/>
  <c r="D59" i="1" l="1"/>
  <c r="G58" i="1"/>
  <c r="C59" i="1" l="1"/>
  <c r="F59" i="1" s="1"/>
  <c r="E59" i="1"/>
  <c r="D60" i="1" l="1"/>
  <c r="G59" i="1"/>
  <c r="C60" i="1" l="1"/>
  <c r="F60" i="1" s="1"/>
  <c r="E60" i="1"/>
  <c r="D61" i="1" l="1"/>
  <c r="G60" i="1"/>
  <c r="C61" i="1" l="1"/>
  <c r="F61" i="1" s="1"/>
  <c r="E61" i="1"/>
  <c r="D62" i="1" l="1"/>
  <c r="G61" i="1"/>
  <c r="C62" i="1" l="1"/>
  <c r="F62" i="1" s="1"/>
  <c r="E62" i="1"/>
  <c r="D63" i="1" l="1"/>
  <c r="G62" i="1"/>
  <c r="C63" i="1" l="1"/>
  <c r="F63" i="1" s="1"/>
  <c r="E63" i="1"/>
  <c r="D64" i="1" l="1"/>
  <c r="G63" i="1"/>
  <c r="C64" i="1" l="1"/>
  <c r="F64" i="1" s="1"/>
  <c r="E64" i="1"/>
  <c r="D65" i="1" l="1"/>
  <c r="G64" i="1"/>
  <c r="C65" i="1" l="1"/>
  <c r="F65" i="1" s="1"/>
  <c r="E65" i="1"/>
  <c r="D66" i="1" l="1"/>
  <c r="G65" i="1"/>
  <c r="C66" i="1" l="1"/>
  <c r="F66" i="1" s="1"/>
  <c r="E66" i="1"/>
  <c r="D67" i="1" l="1"/>
  <c r="G66" i="1"/>
  <c r="C67" i="1" l="1"/>
  <c r="F67" i="1" s="1"/>
  <c r="E67" i="1"/>
  <c r="D68" i="1" l="1"/>
  <c r="G67" i="1"/>
  <c r="C68" i="1" l="1"/>
  <c r="F68" i="1" s="1"/>
  <c r="E68" i="1"/>
  <c r="D69" i="1" l="1"/>
  <c r="G68" i="1"/>
  <c r="C69" i="1" l="1"/>
  <c r="F69" i="1" s="1"/>
  <c r="E69" i="1"/>
  <c r="D70" i="1" l="1"/>
  <c r="G69" i="1"/>
  <c r="C70" i="1" l="1"/>
  <c r="F70" i="1" s="1"/>
  <c r="E70" i="1"/>
  <c r="D71" i="1" l="1"/>
  <c r="G70" i="1"/>
  <c r="C71" i="1" l="1"/>
  <c r="F71" i="1" s="1"/>
  <c r="E71" i="1"/>
  <c r="D72" i="1" l="1"/>
  <c r="G71" i="1"/>
  <c r="C72" i="1" l="1"/>
  <c r="F72" i="1" s="1"/>
  <c r="E72" i="1"/>
  <c r="D73" i="1" l="1"/>
  <c r="G72" i="1"/>
  <c r="C73" i="1" l="1"/>
  <c r="F73" i="1" s="1"/>
  <c r="E73" i="1"/>
  <c r="D74" i="1" l="1"/>
  <c r="G73" i="1"/>
  <c r="C74" i="1" l="1"/>
  <c r="F74" i="1" s="1"/>
  <c r="E74" i="1"/>
  <c r="D75" i="1" l="1"/>
  <c r="G74" i="1"/>
  <c r="C75" i="1" l="1"/>
  <c r="F75" i="1" s="1"/>
  <c r="E75" i="1"/>
  <c r="D76" i="1" l="1"/>
  <c r="G75" i="1"/>
  <c r="C76" i="1" l="1"/>
  <c r="F76" i="1" s="1"/>
  <c r="E76" i="1"/>
  <c r="G76" i="1" l="1"/>
</calcChain>
</file>

<file path=xl/sharedStrings.xml><?xml version="1.0" encoding="utf-8"?>
<sst xmlns="http://schemas.openxmlformats.org/spreadsheetml/2006/main" count="44" uniqueCount="24">
  <si>
    <t>Initial investment</t>
  </si>
  <si>
    <t>Lots of</t>
  </si>
  <si>
    <t>ex. Rate</t>
  </si>
  <si>
    <t>pip value</t>
  </si>
  <si>
    <t>Equity</t>
  </si>
  <si>
    <t>New pos threshold</t>
  </si>
  <si>
    <t>Profit</t>
  </si>
  <si>
    <t>profit@125</t>
  </si>
  <si>
    <t>FXY worth</t>
  </si>
  <si>
    <t>@</t>
  </si>
  <si>
    <t>FXY wirth</t>
  </si>
  <si>
    <t>put 100</t>
  </si>
  <si>
    <t>profit</t>
  </si>
  <si>
    <t>mul</t>
  </si>
  <si>
    <t>Pos size @ start</t>
  </si>
  <si>
    <t>open position value</t>
  </si>
  <si>
    <t>COMPARING TO PUTS ON FXY:</t>
  </si>
  <si>
    <t>(Allowing for AT LEAST X% move against you)</t>
  </si>
  <si>
    <t>Equity / Pos</t>
  </si>
  <si>
    <t>profit@100</t>
  </si>
  <si>
    <t>OK</t>
  </si>
  <si>
    <t>Assaf V.S. JPY</t>
  </si>
  <si>
    <t>BROKER</t>
  </si>
  <si>
    <t>Action for broker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</si>
</sst>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0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</cellStyleXfs>
  <cellXfs count="17">
    <xf numFmtId="0" fontId="0" fillId="0" borderId="0" xfId="0"/>
    <xf numFmtId="2" fontId="0" fillId="0" borderId="0" xfId="0" applyNumberFormat="1"/>
    <xf numFmtId="164" fontId="0" fillId="0" borderId="0" xfId="0" applyNumberFormat="1"/>
    <xf numFmtId="37" fontId="0" fillId="0" borderId="0" xfId="1" applyNumberFormat="1" applyFont="1"/>
    <xf numFmtId="37" fontId="0" fillId="0" borderId="0" xfId="0" applyNumberFormat="1"/>
    <xf numFmtId="0" fontId="2" fillId="0" borderId="0" xfId="3"/>
    <xf numFmtId="37" fontId="0" fillId="2" borderId="0" xfId="1" applyNumberFormat="1" applyFont="1" applyFill="1"/>
    <xf numFmtId="10" fontId="0" fillId="2" borderId="0" xfId="2" applyNumberFormat="1" applyFont="1" applyFill="1"/>
    <xf numFmtId="4" fontId="0" fillId="2" borderId="0" xfId="0" applyNumberFormat="1" applyFill="1"/>
    <xf numFmtId="165" fontId="0" fillId="2" borderId="0" xfId="1" applyNumberFormat="1" applyFont="1" applyFill="1"/>
    <xf numFmtId="10" fontId="0" fillId="0" borderId="0" xfId="2" applyNumberFormat="1" applyFont="1"/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165" fontId="0" fillId="0" borderId="0" xfId="1" applyNumberFormat="1" applyFont="1" applyAlignment="1">
      <alignment horizontal="left"/>
    </xf>
    <xf numFmtId="37" fontId="3" fillId="3" borderId="0" xfId="4" applyNumberFormat="1"/>
    <xf numFmtId="0" fontId="4" fillId="0" borderId="0" xfId="0" applyFont="1"/>
    <xf numFmtId="43" fontId="4" fillId="0" borderId="0" xfId="1" applyFont="1"/>
  </cellXfs>
  <cellStyles count="5">
    <cellStyle name="Comma" xfId="1" builtinId="3"/>
    <cellStyle name="Good" xfId="4" builtinId="26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ofit@100" TargetMode="External"/><Relationship Id="rId1" Type="http://schemas.openxmlformats.org/officeDocument/2006/relationships/hyperlink" Target="mailto:profit@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workbookViewId="0">
      <selection activeCell="G6" sqref="G6"/>
    </sheetView>
  </sheetViews>
  <sheetFormatPr defaultRowHeight="15" x14ac:dyDescent="0.25"/>
  <cols>
    <col min="2" max="2" width="10.140625" style="1" bestFit="1" customWidth="1"/>
    <col min="3" max="3" width="21.5703125" style="3" customWidth="1"/>
    <col min="4" max="4" width="20.5703125" style="11" customWidth="1"/>
    <col min="5" max="5" width="9.85546875" bestFit="1" customWidth="1"/>
    <col min="6" max="6" width="12.140625" customWidth="1"/>
    <col min="7" max="7" width="24.28515625" customWidth="1"/>
    <col min="9" max="9" width="10.85546875" customWidth="1"/>
    <col min="10" max="10" width="10.5703125" bestFit="1" customWidth="1"/>
  </cols>
  <sheetData>
    <row r="1" spans="1:12" x14ac:dyDescent="0.25">
      <c r="A1" s="15" t="s">
        <v>21</v>
      </c>
    </row>
    <row r="2" spans="1:12" x14ac:dyDescent="0.25">
      <c r="A2" t="s">
        <v>0</v>
      </c>
      <c r="C2" s="6">
        <v>10000</v>
      </c>
      <c r="G2" s="5" t="s">
        <v>7</v>
      </c>
      <c r="H2" s="14">
        <f>VLOOKUP(125,A6:E76,4)</f>
        <v>295987.12359804264</v>
      </c>
    </row>
    <row r="3" spans="1:12" x14ac:dyDescent="0.25">
      <c r="A3" t="s">
        <v>1</v>
      </c>
      <c r="B3" s="8">
        <v>25000</v>
      </c>
      <c r="G3" s="5" t="s">
        <v>19</v>
      </c>
      <c r="H3" s="4">
        <f>VLOOKUP(100,A6:E76,4)</f>
        <v>25270.737798932219</v>
      </c>
    </row>
    <row r="4" spans="1:12" x14ac:dyDescent="0.25">
      <c r="A4" t="s">
        <v>5</v>
      </c>
      <c r="C4" s="7">
        <v>8.5000000000000006E-2</v>
      </c>
      <c r="D4" s="11" t="s">
        <v>14</v>
      </c>
      <c r="E4" s="9">
        <v>200000</v>
      </c>
      <c r="F4" t="s">
        <v>17</v>
      </c>
    </row>
    <row r="5" spans="1:12" x14ac:dyDescent="0.25">
      <c r="A5" t="s">
        <v>2</v>
      </c>
      <c r="B5" s="1" t="s">
        <v>3</v>
      </c>
      <c r="C5" s="3" t="s">
        <v>15</v>
      </c>
      <c r="D5" s="12" t="s">
        <v>4</v>
      </c>
      <c r="E5" t="s">
        <v>6</v>
      </c>
      <c r="F5" t="s">
        <v>18</v>
      </c>
      <c r="G5" t="s">
        <v>23</v>
      </c>
      <c r="H5" t="s">
        <v>22</v>
      </c>
    </row>
    <row r="6" spans="1:12" x14ac:dyDescent="0.25">
      <c r="A6">
        <v>83</v>
      </c>
      <c r="B6" s="2">
        <f>1/A6</f>
        <v>1.2048192771084338E-2</v>
      </c>
      <c r="D6" s="12"/>
    </row>
    <row r="7" spans="1:12" x14ac:dyDescent="0.25">
      <c r="A7">
        <f>A6+1</f>
        <v>84</v>
      </c>
      <c r="B7" s="2">
        <f t="shared" ref="B7:B70" si="0">1/A7</f>
        <v>1.1904761904761904E-2</v>
      </c>
      <c r="D7" s="12"/>
    </row>
    <row r="8" spans="1:12" x14ac:dyDescent="0.25">
      <c r="A8">
        <f t="shared" ref="A8:A71" si="1">A7+1</f>
        <v>85</v>
      </c>
      <c r="B8" s="2">
        <f t="shared" si="0"/>
        <v>1.1764705882352941E-2</v>
      </c>
      <c r="D8" s="12"/>
    </row>
    <row r="9" spans="1:12" x14ac:dyDescent="0.25">
      <c r="A9">
        <f t="shared" si="1"/>
        <v>86</v>
      </c>
      <c r="B9" s="2">
        <f t="shared" si="0"/>
        <v>1.1627906976744186E-2</v>
      </c>
      <c r="D9" s="12"/>
    </row>
    <row r="10" spans="1:12" x14ac:dyDescent="0.25">
      <c r="A10">
        <f t="shared" si="1"/>
        <v>87</v>
      </c>
      <c r="B10" s="2">
        <f t="shared" si="0"/>
        <v>1.1494252873563218E-2</v>
      </c>
      <c r="D10" s="12"/>
    </row>
    <row r="11" spans="1:12" x14ac:dyDescent="0.25">
      <c r="A11">
        <f t="shared" si="1"/>
        <v>88</v>
      </c>
      <c r="B11" s="2">
        <f t="shared" si="0"/>
        <v>1.1363636363636364E-2</v>
      </c>
      <c r="D11" s="12"/>
    </row>
    <row r="12" spans="1:12" x14ac:dyDescent="0.25">
      <c r="A12">
        <f t="shared" si="1"/>
        <v>89</v>
      </c>
      <c r="B12" s="2">
        <f t="shared" si="0"/>
        <v>1.1235955056179775E-2</v>
      </c>
      <c r="D12" s="12"/>
    </row>
    <row r="13" spans="1:12" x14ac:dyDescent="0.25">
      <c r="A13">
        <f t="shared" si="1"/>
        <v>90</v>
      </c>
      <c r="B13" s="2">
        <f t="shared" si="0"/>
        <v>1.1111111111111112E-2</v>
      </c>
      <c r="D13" s="12"/>
      <c r="I13" s="15" t="s">
        <v>16</v>
      </c>
      <c r="J13" s="15"/>
      <c r="K13" s="15"/>
      <c r="L13" s="15"/>
    </row>
    <row r="14" spans="1:12" x14ac:dyDescent="0.25">
      <c r="A14">
        <f t="shared" si="1"/>
        <v>91</v>
      </c>
      <c r="B14" s="2">
        <f t="shared" si="0"/>
        <v>1.098901098901099E-2</v>
      </c>
      <c r="D14" s="12"/>
      <c r="I14" s="15"/>
      <c r="J14" s="15"/>
      <c r="K14" s="15"/>
      <c r="L14" s="15"/>
    </row>
    <row r="15" spans="1:12" x14ac:dyDescent="0.25">
      <c r="A15">
        <f t="shared" si="1"/>
        <v>92</v>
      </c>
      <c r="B15" s="2">
        <f t="shared" si="0"/>
        <v>1.0869565217391304E-2</v>
      </c>
      <c r="D15" s="12"/>
      <c r="I15" s="15" t="s">
        <v>8</v>
      </c>
      <c r="J15" s="15">
        <v>108</v>
      </c>
      <c r="K15" s="15" t="s">
        <v>9</v>
      </c>
      <c r="L15" s="15">
        <v>90</v>
      </c>
    </row>
    <row r="16" spans="1:12" x14ac:dyDescent="0.25">
      <c r="A16">
        <f t="shared" si="1"/>
        <v>93</v>
      </c>
      <c r="B16" s="2">
        <f t="shared" si="0"/>
        <v>1.0752688172043012E-2</v>
      </c>
      <c r="C16" s="3">
        <f>E4</f>
        <v>200000</v>
      </c>
      <c r="D16" s="13">
        <f>C2</f>
        <v>10000</v>
      </c>
      <c r="E16" s="4">
        <f t="shared" ref="E16:E47" si="2">D16-$C$2</f>
        <v>0</v>
      </c>
      <c r="F16" s="10">
        <f>D16/C16</f>
        <v>0.05</v>
      </c>
      <c r="G16" s="10"/>
      <c r="H16" s="10"/>
      <c r="I16" s="15" t="s">
        <v>10</v>
      </c>
      <c r="J16" s="15">
        <f>J15*L15/L16</f>
        <v>77.760000000000005</v>
      </c>
      <c r="K16" s="15" t="s">
        <v>9</v>
      </c>
      <c r="L16" s="15">
        <v>125</v>
      </c>
    </row>
    <row r="17" spans="1:12" x14ac:dyDescent="0.25">
      <c r="A17">
        <f t="shared" si="1"/>
        <v>94</v>
      </c>
      <c r="B17" s="2">
        <f t="shared" si="0"/>
        <v>1.0638297872340425E-2</v>
      </c>
      <c r="C17" s="3">
        <f>IF(D17&gt;$C$4*(C16+$B$3), INT((D17/$C$4)/$B$3)*$B$3,C16)</f>
        <v>200000</v>
      </c>
      <c r="D17" s="13">
        <f>D16+C16*(B17+B16)/2</f>
        <v>12139.098604438343</v>
      </c>
      <c r="E17" s="4">
        <f t="shared" si="2"/>
        <v>2139.0986044383426</v>
      </c>
      <c r="F17" s="10">
        <f t="shared" ref="F17:F76" si="3">D17/C17</f>
        <v>6.069549302219171E-2</v>
      </c>
      <c r="G17" s="10" t="str">
        <f t="shared" ref="G17:G48" si="4">IF(C17-C16&gt;0,"Open New pos of " &amp; C17-C16, "")</f>
        <v/>
      </c>
      <c r="H17" s="10"/>
      <c r="I17" s="15"/>
      <c r="J17" s="15"/>
      <c r="K17" s="15"/>
      <c r="L17" s="15"/>
    </row>
    <row r="18" spans="1:12" x14ac:dyDescent="0.25">
      <c r="A18">
        <f t="shared" si="1"/>
        <v>95</v>
      </c>
      <c r="B18" s="2">
        <f t="shared" si="0"/>
        <v>1.0526315789473684E-2</v>
      </c>
      <c r="C18" s="3">
        <f t="shared" ref="C18:C76" si="5">IF(D18&gt;$C$4*(C17+$B$3), INT((D18/$C$4)/$B$3)*$B$3,C17)</f>
        <v>200000</v>
      </c>
      <c r="D18" s="13">
        <f>D17+C17*(B18+B17)/2</f>
        <v>14255.559970619754</v>
      </c>
      <c r="E18" s="4">
        <f t="shared" si="2"/>
        <v>4255.5599706197536</v>
      </c>
      <c r="F18" s="10">
        <f t="shared" si="3"/>
        <v>7.1277799853098761E-2</v>
      </c>
      <c r="G18" s="10" t="str">
        <f t="shared" si="4"/>
        <v/>
      </c>
      <c r="H18" s="10"/>
      <c r="I18" s="15" t="s">
        <v>11</v>
      </c>
      <c r="J18" s="15">
        <v>3.58</v>
      </c>
      <c r="K18" s="15" t="s">
        <v>9</v>
      </c>
      <c r="L18" s="15">
        <v>90</v>
      </c>
    </row>
    <row r="19" spans="1:12" x14ac:dyDescent="0.25">
      <c r="A19">
        <f t="shared" si="1"/>
        <v>96</v>
      </c>
      <c r="B19" s="2">
        <f t="shared" si="0"/>
        <v>1.0416666666666666E-2</v>
      </c>
      <c r="C19" s="3">
        <f t="shared" si="5"/>
        <v>200000</v>
      </c>
      <c r="D19" s="13">
        <f>D18+C18*(B19+B18)/2</f>
        <v>16349.858216233788</v>
      </c>
      <c r="E19" s="4">
        <f t="shared" si="2"/>
        <v>6349.858216233788</v>
      </c>
      <c r="F19" s="10">
        <f t="shared" si="3"/>
        <v>8.1749291081168934E-2</v>
      </c>
      <c r="G19" s="10" t="str">
        <f t="shared" si="4"/>
        <v/>
      </c>
      <c r="H19" s="10"/>
      <c r="I19" s="15" t="s">
        <v>11</v>
      </c>
      <c r="J19" s="15">
        <f>100-J16</f>
        <v>22.239999999999995</v>
      </c>
      <c r="K19" s="15" t="s">
        <v>9</v>
      </c>
      <c r="L19" s="15">
        <v>125</v>
      </c>
    </row>
    <row r="20" spans="1:12" x14ac:dyDescent="0.25">
      <c r="A20">
        <f t="shared" si="1"/>
        <v>97</v>
      </c>
      <c r="B20" s="2">
        <f t="shared" si="0"/>
        <v>1.0309278350515464E-2</v>
      </c>
      <c r="C20" s="3">
        <f t="shared" si="5"/>
        <v>200000</v>
      </c>
      <c r="D20" s="13">
        <f>D19+C19*(B20+B19)/2</f>
        <v>18422.452717952001</v>
      </c>
      <c r="E20" s="4">
        <f t="shared" si="2"/>
        <v>8422.452717952001</v>
      </c>
      <c r="F20" s="10">
        <f t="shared" si="3"/>
        <v>9.2112263589760005E-2</v>
      </c>
      <c r="G20" s="10" t="str">
        <f t="shared" si="4"/>
        <v/>
      </c>
      <c r="H20" s="10"/>
      <c r="I20" s="15" t="s">
        <v>13</v>
      </c>
      <c r="J20" s="15">
        <f>J19/J18</f>
        <v>6.2122905027932944</v>
      </c>
      <c r="K20" s="15"/>
      <c r="L20" s="15"/>
    </row>
    <row r="21" spans="1:12" x14ac:dyDescent="0.25">
      <c r="A21">
        <f t="shared" si="1"/>
        <v>98</v>
      </c>
      <c r="B21" s="2">
        <f t="shared" si="0"/>
        <v>1.020408163265306E-2</v>
      </c>
      <c r="C21" s="3">
        <f t="shared" si="5"/>
        <v>225000</v>
      </c>
      <c r="D21" s="13">
        <f t="shared" ref="D21:D76" si="6">D20+C20*(B21+B20)/2</f>
        <v>20473.788716268853</v>
      </c>
      <c r="E21" s="4">
        <f t="shared" si="2"/>
        <v>10473.788716268853</v>
      </c>
      <c r="F21" s="10">
        <f t="shared" si="3"/>
        <v>9.0994616516750462E-2</v>
      </c>
      <c r="G21" s="10" t="str">
        <f t="shared" si="4"/>
        <v>Open New pos of 25000</v>
      </c>
      <c r="H21" s="10" t="s">
        <v>20</v>
      </c>
      <c r="I21" s="15"/>
      <c r="J21" s="15"/>
      <c r="K21" s="15"/>
      <c r="L21" s="15"/>
    </row>
    <row r="22" spans="1:12" x14ac:dyDescent="0.25">
      <c r="A22">
        <f t="shared" si="1"/>
        <v>99</v>
      </c>
      <c r="B22" s="2">
        <f t="shared" si="0"/>
        <v>1.0101010101010102E-2</v>
      </c>
      <c r="C22" s="3">
        <f t="shared" si="5"/>
        <v>250000</v>
      </c>
      <c r="D22" s="13">
        <f t="shared" si="6"/>
        <v>22758.111536305958</v>
      </c>
      <c r="E22" s="4">
        <f t="shared" si="2"/>
        <v>12758.111536305958</v>
      </c>
      <c r="F22" s="10">
        <f t="shared" si="3"/>
        <v>9.1032446145223836E-2</v>
      </c>
      <c r="G22" s="10" t="str">
        <f t="shared" si="4"/>
        <v>Open New pos of 25000</v>
      </c>
      <c r="H22" s="10" t="s">
        <v>20</v>
      </c>
      <c r="I22" s="15" t="s">
        <v>12</v>
      </c>
      <c r="J22" s="16">
        <f>J19/J18*C2-C2</f>
        <v>52122.905027932946</v>
      </c>
      <c r="K22" s="15"/>
      <c r="L22" s="15"/>
    </row>
    <row r="23" spans="1:12" x14ac:dyDescent="0.25">
      <c r="A23">
        <f t="shared" si="1"/>
        <v>100</v>
      </c>
      <c r="B23" s="2">
        <f t="shared" si="0"/>
        <v>0.01</v>
      </c>
      <c r="C23" s="3">
        <f t="shared" si="5"/>
        <v>275000</v>
      </c>
      <c r="D23" s="13">
        <f t="shared" si="6"/>
        <v>25270.737798932219</v>
      </c>
      <c r="E23" s="4">
        <f t="shared" si="2"/>
        <v>15270.737798932219</v>
      </c>
      <c r="F23" s="10">
        <f t="shared" si="3"/>
        <v>9.1893591996117158E-2</v>
      </c>
      <c r="G23" s="10" t="str">
        <f t="shared" si="4"/>
        <v>Open New pos of 25000</v>
      </c>
      <c r="H23" s="10" t="s">
        <v>20</v>
      </c>
    </row>
    <row r="24" spans="1:12" x14ac:dyDescent="0.25">
      <c r="A24">
        <f t="shared" si="1"/>
        <v>101</v>
      </c>
      <c r="B24" s="2">
        <f t="shared" si="0"/>
        <v>9.9009900990099011E-3</v>
      </c>
      <c r="C24" s="3">
        <f t="shared" si="5"/>
        <v>325000</v>
      </c>
      <c r="D24" s="13">
        <f t="shared" si="6"/>
        <v>28007.123937546079</v>
      </c>
      <c r="E24" s="4">
        <f t="shared" si="2"/>
        <v>18007.123937546079</v>
      </c>
      <c r="F24" s="10">
        <f t="shared" si="3"/>
        <v>8.6175765961680237E-2</v>
      </c>
      <c r="G24" s="10" t="str">
        <f t="shared" si="4"/>
        <v>Open New pos of 50000</v>
      </c>
      <c r="H24" s="10" t="s">
        <v>20</v>
      </c>
    </row>
    <row r="25" spans="1:12" x14ac:dyDescent="0.25">
      <c r="A25">
        <f t="shared" si="1"/>
        <v>102</v>
      </c>
      <c r="B25" s="2">
        <f t="shared" si="0"/>
        <v>9.8039215686274508E-3</v>
      </c>
      <c r="C25" s="3">
        <f t="shared" si="5"/>
        <v>350000</v>
      </c>
      <c r="D25" s="13">
        <f t="shared" si="6"/>
        <v>31209.172083537149</v>
      </c>
      <c r="E25" s="4">
        <f t="shared" si="2"/>
        <v>21209.172083537149</v>
      </c>
      <c r="F25" s="10">
        <f t="shared" si="3"/>
        <v>8.9169063095820428E-2</v>
      </c>
      <c r="G25" s="10" t="str">
        <f t="shared" si="4"/>
        <v>Open New pos of 25000</v>
      </c>
      <c r="H25" s="10" t="s">
        <v>20</v>
      </c>
    </row>
    <row r="26" spans="1:12" x14ac:dyDescent="0.25">
      <c r="A26">
        <f t="shared" si="1"/>
        <v>103</v>
      </c>
      <c r="B26" s="2">
        <f t="shared" si="0"/>
        <v>9.7087378640776691E-3</v>
      </c>
      <c r="C26" s="3">
        <f t="shared" si="5"/>
        <v>400000</v>
      </c>
      <c r="D26" s="13">
        <f t="shared" si="6"/>
        <v>34623.887484260544</v>
      </c>
      <c r="E26" s="4">
        <f t="shared" si="2"/>
        <v>24623.887484260544</v>
      </c>
      <c r="F26" s="10">
        <f t="shared" si="3"/>
        <v>8.6559718710651365E-2</v>
      </c>
      <c r="G26" s="10" t="str">
        <f t="shared" si="4"/>
        <v>Open New pos of 50000</v>
      </c>
      <c r="H26" s="10" t="s">
        <v>20</v>
      </c>
    </row>
    <row r="27" spans="1:12" x14ac:dyDescent="0.25">
      <c r="A27">
        <f t="shared" si="1"/>
        <v>104</v>
      </c>
      <c r="B27" s="2">
        <f t="shared" si="0"/>
        <v>9.6153846153846159E-3</v>
      </c>
      <c r="C27" s="3">
        <f t="shared" si="5"/>
        <v>450000</v>
      </c>
      <c r="D27" s="13">
        <f t="shared" si="6"/>
        <v>38488.711980152999</v>
      </c>
      <c r="E27" s="4">
        <f t="shared" si="2"/>
        <v>28488.711980152999</v>
      </c>
      <c r="F27" s="10">
        <f t="shared" si="3"/>
        <v>8.5530471067006661E-2</v>
      </c>
      <c r="G27" s="10" t="str">
        <f t="shared" si="4"/>
        <v>Open New pos of 50000</v>
      </c>
      <c r="H27" s="10" t="s">
        <v>20</v>
      </c>
    </row>
    <row r="28" spans="1:12" x14ac:dyDescent="0.25">
      <c r="A28">
        <f t="shared" si="1"/>
        <v>105</v>
      </c>
      <c r="B28" s="2">
        <f t="shared" si="0"/>
        <v>9.5238095238095247E-3</v>
      </c>
      <c r="C28" s="3">
        <f t="shared" si="5"/>
        <v>500000</v>
      </c>
      <c r="D28" s="13">
        <f t="shared" si="6"/>
        <v>42795.030661471683</v>
      </c>
      <c r="E28" s="4">
        <f t="shared" si="2"/>
        <v>32795.030661471683</v>
      </c>
      <c r="F28" s="10">
        <f t="shared" si="3"/>
        <v>8.5590061322943362E-2</v>
      </c>
      <c r="G28" s="10" t="str">
        <f t="shared" si="4"/>
        <v>Open New pos of 50000</v>
      </c>
      <c r="H28" s="10" t="s">
        <v>20</v>
      </c>
    </row>
    <row r="29" spans="1:12" x14ac:dyDescent="0.25">
      <c r="A29">
        <f t="shared" si="1"/>
        <v>106</v>
      </c>
      <c r="B29" s="2">
        <f t="shared" si="0"/>
        <v>9.433962264150943E-3</v>
      </c>
      <c r="C29" s="3">
        <f t="shared" si="5"/>
        <v>550000</v>
      </c>
      <c r="D29" s="13">
        <f t="shared" si="6"/>
        <v>47534.473608461798</v>
      </c>
      <c r="E29" s="4">
        <f t="shared" si="2"/>
        <v>37534.473608461798</v>
      </c>
      <c r="F29" s="10">
        <f t="shared" si="3"/>
        <v>8.6426315651748728E-2</v>
      </c>
      <c r="G29" s="10" t="str">
        <f t="shared" si="4"/>
        <v>Open New pos of 50000</v>
      </c>
      <c r="H29" s="10" t="s">
        <v>20</v>
      </c>
    </row>
    <row r="30" spans="1:12" x14ac:dyDescent="0.25">
      <c r="A30">
        <f t="shared" si="1"/>
        <v>107</v>
      </c>
      <c r="B30" s="2">
        <f t="shared" si="0"/>
        <v>9.3457943925233638E-3</v>
      </c>
      <c r="C30" s="3">
        <f t="shared" si="5"/>
        <v>600000</v>
      </c>
      <c r="D30" s="13">
        <f t="shared" si="6"/>
        <v>52698.906689047231</v>
      </c>
      <c r="E30" s="4">
        <f t="shared" si="2"/>
        <v>42698.906689047231</v>
      </c>
      <c r="F30" s="10">
        <f t="shared" si="3"/>
        <v>8.7831511148412048E-2</v>
      </c>
      <c r="G30" s="10" t="str">
        <f t="shared" si="4"/>
        <v>Open New pos of 50000</v>
      </c>
      <c r="H30" s="10" t="s">
        <v>20</v>
      </c>
    </row>
    <row r="31" spans="1:12" x14ac:dyDescent="0.25">
      <c r="A31">
        <f t="shared" si="1"/>
        <v>108</v>
      </c>
      <c r="B31" s="2">
        <f t="shared" si="0"/>
        <v>9.2592592592592587E-3</v>
      </c>
      <c r="C31" s="3">
        <f t="shared" si="5"/>
        <v>675000</v>
      </c>
      <c r="D31" s="13">
        <f t="shared" si="6"/>
        <v>58280.422784582021</v>
      </c>
      <c r="E31" s="4">
        <f t="shared" si="2"/>
        <v>48280.422784582021</v>
      </c>
      <c r="F31" s="10">
        <f t="shared" si="3"/>
        <v>8.6341367088269658E-2</v>
      </c>
      <c r="G31" s="10" t="str">
        <f t="shared" si="4"/>
        <v>Open New pos of 75000</v>
      </c>
      <c r="H31" s="10" t="s">
        <v>20</v>
      </c>
    </row>
    <row r="32" spans="1:12" x14ac:dyDescent="0.25">
      <c r="A32">
        <f t="shared" si="1"/>
        <v>109</v>
      </c>
      <c r="B32" s="2">
        <f t="shared" si="0"/>
        <v>9.1743119266055051E-3</v>
      </c>
      <c r="C32" s="3">
        <f t="shared" si="5"/>
        <v>750000</v>
      </c>
      <c r="D32" s="13">
        <f t="shared" si="6"/>
        <v>64501.753059811381</v>
      </c>
      <c r="E32" s="4">
        <f t="shared" si="2"/>
        <v>54501.753059811381</v>
      </c>
      <c r="F32" s="10">
        <f t="shared" si="3"/>
        <v>8.6002337413081845E-2</v>
      </c>
      <c r="G32" s="10" t="str">
        <f t="shared" si="4"/>
        <v>Open New pos of 75000</v>
      </c>
      <c r="H32" s="10" t="s">
        <v>20</v>
      </c>
    </row>
    <row r="33" spans="1:8" x14ac:dyDescent="0.25">
      <c r="A33">
        <f t="shared" si="1"/>
        <v>110</v>
      </c>
      <c r="B33" s="2">
        <f t="shared" si="0"/>
        <v>9.0909090909090905E-3</v>
      </c>
      <c r="C33" s="3">
        <f t="shared" si="5"/>
        <v>825000</v>
      </c>
      <c r="D33" s="13">
        <f t="shared" si="6"/>
        <v>71351.210941379351</v>
      </c>
      <c r="E33" s="4">
        <f t="shared" si="2"/>
        <v>61351.210941379351</v>
      </c>
      <c r="F33" s="10">
        <f t="shared" si="3"/>
        <v>8.6486316292581036E-2</v>
      </c>
      <c r="G33" s="10" t="str">
        <f t="shared" si="4"/>
        <v>Open New pos of 75000</v>
      </c>
      <c r="H33" s="10" t="s">
        <v>20</v>
      </c>
    </row>
    <row r="34" spans="1:8" x14ac:dyDescent="0.25">
      <c r="A34">
        <f t="shared" si="1"/>
        <v>111</v>
      </c>
      <c r="B34" s="2">
        <f t="shared" si="0"/>
        <v>9.0090090090090089E-3</v>
      </c>
      <c r="C34" s="3">
        <f t="shared" si="5"/>
        <v>925000</v>
      </c>
      <c r="D34" s="13">
        <f t="shared" si="6"/>
        <v>78817.427157595564</v>
      </c>
      <c r="E34" s="4">
        <f t="shared" si="2"/>
        <v>68817.427157595564</v>
      </c>
      <c r="F34" s="10">
        <f t="shared" si="3"/>
        <v>8.5208029359562773E-2</v>
      </c>
      <c r="G34" s="10" t="str">
        <f t="shared" si="4"/>
        <v>Open New pos of 100000</v>
      </c>
      <c r="H34" s="10" t="s">
        <v>20</v>
      </c>
    </row>
    <row r="35" spans="1:8" x14ac:dyDescent="0.25">
      <c r="A35">
        <f t="shared" si="1"/>
        <v>112</v>
      </c>
      <c r="B35" s="2">
        <f t="shared" si="0"/>
        <v>8.9285714285714281E-3</v>
      </c>
      <c r="C35" s="3">
        <f t="shared" si="5"/>
        <v>1000000</v>
      </c>
      <c r="D35" s="13">
        <f t="shared" si="6"/>
        <v>87113.558109976511</v>
      </c>
      <c r="E35" s="4">
        <f t="shared" si="2"/>
        <v>77113.558109976511</v>
      </c>
      <c r="F35" s="10">
        <f t="shared" si="3"/>
        <v>8.7113558109976508E-2</v>
      </c>
      <c r="G35" s="10" t="str">
        <f t="shared" si="4"/>
        <v>Open New pos of 75000</v>
      </c>
      <c r="H35" s="10" t="s">
        <v>20</v>
      </c>
    </row>
    <row r="36" spans="1:8" x14ac:dyDescent="0.25">
      <c r="A36">
        <f t="shared" si="1"/>
        <v>113</v>
      </c>
      <c r="B36" s="2">
        <f t="shared" si="0"/>
        <v>8.8495575221238937E-3</v>
      </c>
      <c r="C36" s="3">
        <f t="shared" si="5"/>
        <v>1125000</v>
      </c>
      <c r="D36" s="13">
        <f t="shared" si="6"/>
        <v>96002.622585324178</v>
      </c>
      <c r="E36" s="4">
        <f t="shared" si="2"/>
        <v>86002.622585324178</v>
      </c>
      <c r="F36" s="10">
        <f t="shared" si="3"/>
        <v>8.5335664520288151E-2</v>
      </c>
      <c r="G36" s="10" t="str">
        <f t="shared" si="4"/>
        <v>Open New pos of 125000</v>
      </c>
      <c r="H36" s="10" t="s">
        <v>20</v>
      </c>
    </row>
    <row r="37" spans="1:8" x14ac:dyDescent="0.25">
      <c r="A37">
        <f t="shared" si="1"/>
        <v>114</v>
      </c>
      <c r="B37" s="2">
        <f t="shared" si="0"/>
        <v>8.771929824561403E-3</v>
      </c>
      <c r="C37" s="3">
        <f t="shared" si="5"/>
        <v>1225000</v>
      </c>
      <c r="D37" s="13">
        <f t="shared" si="6"/>
        <v>105914.70921783466</v>
      </c>
      <c r="E37" s="4">
        <f t="shared" si="2"/>
        <v>95914.709217834665</v>
      </c>
      <c r="F37" s="10">
        <f t="shared" si="3"/>
        <v>8.6460987116599733E-2</v>
      </c>
      <c r="G37" s="10" t="str">
        <f t="shared" si="4"/>
        <v>Open New pos of 100000</v>
      </c>
      <c r="H37" s="10" t="s">
        <v>20</v>
      </c>
    </row>
    <row r="38" spans="1:8" x14ac:dyDescent="0.25">
      <c r="A38">
        <f t="shared" si="1"/>
        <v>115</v>
      </c>
      <c r="B38" s="2">
        <f t="shared" si="0"/>
        <v>8.6956521739130436E-3</v>
      </c>
      <c r="C38" s="3">
        <f t="shared" si="5"/>
        <v>1350000</v>
      </c>
      <c r="D38" s="13">
        <f t="shared" si="6"/>
        <v>116613.60319190026</v>
      </c>
      <c r="E38" s="4">
        <f t="shared" si="2"/>
        <v>106613.60319190026</v>
      </c>
      <c r="F38" s="10">
        <f t="shared" si="3"/>
        <v>8.6380446808815001E-2</v>
      </c>
      <c r="G38" s="10" t="str">
        <f t="shared" si="4"/>
        <v>Open New pos of 125000</v>
      </c>
      <c r="H38" s="10"/>
    </row>
    <row r="39" spans="1:8" x14ac:dyDescent="0.25">
      <c r="A39">
        <f t="shared" si="1"/>
        <v>116</v>
      </c>
      <c r="B39" s="2">
        <f t="shared" si="0"/>
        <v>8.6206896551724137E-3</v>
      </c>
      <c r="C39" s="3">
        <f t="shared" si="5"/>
        <v>1500000</v>
      </c>
      <c r="D39" s="13">
        <f t="shared" si="6"/>
        <v>128302.13392653294</v>
      </c>
      <c r="E39" s="4">
        <f t="shared" si="2"/>
        <v>118302.13392653294</v>
      </c>
      <c r="F39" s="10">
        <f t="shared" si="3"/>
        <v>8.553475595102196E-2</v>
      </c>
      <c r="G39" s="10" t="str">
        <f t="shared" si="4"/>
        <v>Open New pos of 150000</v>
      </c>
      <c r="H39" s="10"/>
    </row>
    <row r="40" spans="1:8" x14ac:dyDescent="0.25">
      <c r="A40">
        <f t="shared" si="1"/>
        <v>117</v>
      </c>
      <c r="B40" s="2">
        <f t="shared" si="0"/>
        <v>8.5470085470085479E-3</v>
      </c>
      <c r="C40" s="3">
        <f t="shared" si="5"/>
        <v>1650000</v>
      </c>
      <c r="D40" s="13">
        <f t="shared" si="6"/>
        <v>141177.90757816867</v>
      </c>
      <c r="E40" s="4">
        <f t="shared" si="2"/>
        <v>131177.90757816867</v>
      </c>
      <c r="F40" s="10">
        <f t="shared" si="3"/>
        <v>8.5562368229193136E-2</v>
      </c>
      <c r="G40" s="10" t="str">
        <f t="shared" si="4"/>
        <v>Open New pos of 150000</v>
      </c>
      <c r="H40" s="10"/>
    </row>
    <row r="41" spans="1:8" x14ac:dyDescent="0.25">
      <c r="A41">
        <f t="shared" si="1"/>
        <v>118</v>
      </c>
      <c r="B41" s="2">
        <f t="shared" si="0"/>
        <v>8.4745762711864406E-3</v>
      </c>
      <c r="C41" s="3">
        <f t="shared" si="5"/>
        <v>1825000</v>
      </c>
      <c r="D41" s="13">
        <f t="shared" si="6"/>
        <v>155220.71505317953</v>
      </c>
      <c r="E41" s="4">
        <f t="shared" si="2"/>
        <v>145220.71505317953</v>
      </c>
      <c r="F41" s="10">
        <f t="shared" si="3"/>
        <v>8.505244660448194E-2</v>
      </c>
      <c r="G41" s="10" t="str">
        <f t="shared" si="4"/>
        <v>Open New pos of 175000</v>
      </c>
      <c r="H41" s="10"/>
    </row>
    <row r="42" spans="1:8" x14ac:dyDescent="0.25">
      <c r="A42">
        <f t="shared" si="1"/>
        <v>119</v>
      </c>
      <c r="B42" s="2">
        <f t="shared" si="0"/>
        <v>8.4033613445378148E-3</v>
      </c>
      <c r="C42" s="3">
        <f t="shared" si="5"/>
        <v>2000000</v>
      </c>
      <c r="D42" s="13">
        <f t="shared" si="6"/>
        <v>170621.83312752791</v>
      </c>
      <c r="E42" s="4">
        <f t="shared" si="2"/>
        <v>160621.83312752791</v>
      </c>
      <c r="F42" s="10">
        <f t="shared" si="3"/>
        <v>8.5310916563763953E-2</v>
      </c>
      <c r="G42" s="10" t="str">
        <f t="shared" si="4"/>
        <v>Open New pos of 175000</v>
      </c>
      <c r="H42" s="10"/>
    </row>
    <row r="43" spans="1:8" x14ac:dyDescent="0.25">
      <c r="A43">
        <f t="shared" si="1"/>
        <v>120</v>
      </c>
      <c r="B43" s="2">
        <f t="shared" si="0"/>
        <v>8.3333333333333332E-3</v>
      </c>
      <c r="C43" s="3">
        <f t="shared" si="5"/>
        <v>2200000</v>
      </c>
      <c r="D43" s="13">
        <f t="shared" si="6"/>
        <v>187358.52780539906</v>
      </c>
      <c r="E43" s="4">
        <f t="shared" si="2"/>
        <v>177358.52780539906</v>
      </c>
      <c r="F43" s="10">
        <f t="shared" si="3"/>
        <v>8.5162967184272298E-2</v>
      </c>
      <c r="G43" s="10" t="str">
        <f t="shared" si="4"/>
        <v>Open New pos of 200000</v>
      </c>
      <c r="H43" s="10"/>
    </row>
    <row r="44" spans="1:8" x14ac:dyDescent="0.25">
      <c r="A44">
        <f t="shared" si="1"/>
        <v>121</v>
      </c>
      <c r="B44" s="2">
        <f t="shared" si="0"/>
        <v>8.2644628099173556E-3</v>
      </c>
      <c r="C44" s="3">
        <f t="shared" si="5"/>
        <v>2400000</v>
      </c>
      <c r="D44" s="13">
        <f t="shared" si="6"/>
        <v>205616.10356297481</v>
      </c>
      <c r="E44" s="4">
        <f t="shared" si="2"/>
        <v>195616.10356297481</v>
      </c>
      <c r="F44" s="10">
        <f t="shared" si="3"/>
        <v>8.5673376484572836E-2</v>
      </c>
      <c r="G44" s="10" t="str">
        <f t="shared" si="4"/>
        <v>Open New pos of 200000</v>
      </c>
      <c r="H44" s="10"/>
    </row>
    <row r="45" spans="1:8" x14ac:dyDescent="0.25">
      <c r="A45">
        <f t="shared" si="1"/>
        <v>122</v>
      </c>
      <c r="B45" s="2">
        <f t="shared" si="0"/>
        <v>8.1967213114754103E-3</v>
      </c>
      <c r="C45" s="3">
        <f t="shared" si="5"/>
        <v>2650000</v>
      </c>
      <c r="D45" s="13">
        <f t="shared" si="6"/>
        <v>225369.52450864614</v>
      </c>
      <c r="E45" s="4">
        <f t="shared" si="2"/>
        <v>215369.52450864614</v>
      </c>
      <c r="F45" s="10">
        <f t="shared" si="3"/>
        <v>8.5045103588168358E-2</v>
      </c>
      <c r="G45" s="10" t="str">
        <f t="shared" si="4"/>
        <v>Open New pos of 250000</v>
      </c>
      <c r="H45" s="10"/>
    </row>
    <row r="46" spans="1:8" x14ac:dyDescent="0.25">
      <c r="A46">
        <f t="shared" si="1"/>
        <v>123</v>
      </c>
      <c r="B46" s="2">
        <f t="shared" si="0"/>
        <v>8.130081300813009E-3</v>
      </c>
      <c r="C46" s="3">
        <f t="shared" si="5"/>
        <v>2900000</v>
      </c>
      <c r="D46" s="13">
        <f t="shared" si="6"/>
        <v>247002.53796992829</v>
      </c>
      <c r="E46" s="4">
        <f t="shared" si="2"/>
        <v>237002.53796992829</v>
      </c>
      <c r="F46" s="10">
        <f t="shared" si="3"/>
        <v>8.5173288955147683E-2</v>
      </c>
      <c r="G46" s="10" t="str">
        <f t="shared" si="4"/>
        <v>Open New pos of 250000</v>
      </c>
      <c r="H46" s="10"/>
    </row>
    <row r="47" spans="1:8" x14ac:dyDescent="0.25">
      <c r="A47">
        <f t="shared" si="1"/>
        <v>124</v>
      </c>
      <c r="B47" s="2">
        <f t="shared" si="0"/>
        <v>8.0645161290322578E-3</v>
      </c>
      <c r="C47" s="3">
        <f t="shared" si="5"/>
        <v>3175000</v>
      </c>
      <c r="D47" s="13">
        <f t="shared" si="6"/>
        <v>270484.70424320392</v>
      </c>
      <c r="E47" s="4">
        <f t="shared" si="2"/>
        <v>260484.70424320392</v>
      </c>
      <c r="F47" s="10">
        <f t="shared" si="3"/>
        <v>8.5192032832505177E-2</v>
      </c>
      <c r="G47" s="10" t="str">
        <f t="shared" si="4"/>
        <v>Open New pos of 275000</v>
      </c>
      <c r="H47" s="10"/>
    </row>
    <row r="48" spans="1:8" x14ac:dyDescent="0.25">
      <c r="A48">
        <f t="shared" si="1"/>
        <v>125</v>
      </c>
      <c r="B48" s="2">
        <f t="shared" si="0"/>
        <v>8.0000000000000002E-3</v>
      </c>
      <c r="C48" s="3">
        <f t="shared" si="5"/>
        <v>3475000</v>
      </c>
      <c r="D48" s="13">
        <f t="shared" si="6"/>
        <v>295987.12359804264</v>
      </c>
      <c r="E48" s="4">
        <f t="shared" ref="E48:E79" si="7">D48-$C$2</f>
        <v>285987.12359804264</v>
      </c>
      <c r="F48" s="10">
        <f t="shared" si="3"/>
        <v>8.5176150675695728E-2</v>
      </c>
      <c r="G48" s="10" t="str">
        <f t="shared" si="4"/>
        <v>Open New pos of 300000</v>
      </c>
      <c r="H48" s="10"/>
    </row>
    <row r="49" spans="1:8" x14ac:dyDescent="0.25">
      <c r="A49">
        <f t="shared" si="1"/>
        <v>126</v>
      </c>
      <c r="B49" s="2">
        <f t="shared" si="0"/>
        <v>7.9365079365079361E-3</v>
      </c>
      <c r="C49" s="3">
        <f t="shared" si="5"/>
        <v>3800000</v>
      </c>
      <c r="D49" s="13">
        <f t="shared" si="6"/>
        <v>323676.80613772519</v>
      </c>
      <c r="E49" s="4">
        <f t="shared" si="7"/>
        <v>313676.80613772519</v>
      </c>
      <c r="F49" s="10">
        <f t="shared" si="3"/>
        <v>8.5178106878348731E-2</v>
      </c>
      <c r="G49" s="10" t="str">
        <f t="shared" ref="G49:G76" si="8">IF(C49-C48&gt;0,"Open New pos of " &amp; C49-C48, "")</f>
        <v>Open New pos of 325000</v>
      </c>
      <c r="H49" s="10"/>
    </row>
    <row r="50" spans="1:8" x14ac:dyDescent="0.25">
      <c r="A50">
        <f t="shared" si="1"/>
        <v>127</v>
      </c>
      <c r="B50" s="2">
        <f t="shared" si="0"/>
        <v>7.874015748031496E-3</v>
      </c>
      <c r="C50" s="3">
        <f t="shared" si="5"/>
        <v>4150000</v>
      </c>
      <c r="D50" s="13">
        <f t="shared" si="6"/>
        <v>353716.8011383501</v>
      </c>
      <c r="E50" s="4">
        <f t="shared" si="7"/>
        <v>343716.8011383501</v>
      </c>
      <c r="F50" s="10">
        <f t="shared" si="3"/>
        <v>8.5232964129722921E-2</v>
      </c>
      <c r="G50" s="10" t="str">
        <f t="shared" si="8"/>
        <v>Open New pos of 350000</v>
      </c>
      <c r="H50" s="10"/>
    </row>
    <row r="51" spans="1:8" x14ac:dyDescent="0.25">
      <c r="A51">
        <f t="shared" si="1"/>
        <v>128</v>
      </c>
      <c r="B51" s="2">
        <f t="shared" si="0"/>
        <v>7.8125E-3</v>
      </c>
      <c r="C51" s="3">
        <f t="shared" si="5"/>
        <v>4525000</v>
      </c>
      <c r="D51" s="13">
        <f t="shared" si="6"/>
        <v>386266.32131551544</v>
      </c>
      <c r="E51" s="4">
        <f t="shared" si="7"/>
        <v>376266.32131551544</v>
      </c>
      <c r="F51" s="10">
        <f t="shared" si="3"/>
        <v>8.5362722942655345E-2</v>
      </c>
      <c r="G51" s="10" t="str">
        <f t="shared" si="8"/>
        <v>Open New pos of 375000</v>
      </c>
      <c r="H51" s="10"/>
    </row>
    <row r="52" spans="1:8" x14ac:dyDescent="0.25">
      <c r="A52">
        <f t="shared" si="1"/>
        <v>129</v>
      </c>
      <c r="B52" s="2">
        <f t="shared" si="0"/>
        <v>7.7519379844961239E-3</v>
      </c>
      <c r="C52" s="3">
        <f t="shared" si="5"/>
        <v>4950000</v>
      </c>
      <c r="D52" s="13">
        <f t="shared" si="6"/>
        <v>421480.86225543794</v>
      </c>
      <c r="E52" s="4">
        <f t="shared" si="7"/>
        <v>411480.86225543794</v>
      </c>
      <c r="F52" s="10">
        <f t="shared" si="3"/>
        <v>8.514764894049251E-2</v>
      </c>
      <c r="G52" s="10" t="str">
        <f t="shared" si="8"/>
        <v>Open New pos of 425000</v>
      </c>
      <c r="H52" s="10"/>
    </row>
    <row r="53" spans="1:8" x14ac:dyDescent="0.25">
      <c r="A53">
        <f t="shared" si="1"/>
        <v>130</v>
      </c>
      <c r="B53" s="2">
        <f t="shared" si="0"/>
        <v>7.6923076923076927E-3</v>
      </c>
      <c r="C53" s="3">
        <f t="shared" si="5"/>
        <v>5400000</v>
      </c>
      <c r="D53" s="13">
        <f t="shared" si="6"/>
        <v>459705.37030552741</v>
      </c>
      <c r="E53" s="4">
        <f t="shared" si="7"/>
        <v>449705.37030552741</v>
      </c>
      <c r="F53" s="10">
        <f t="shared" si="3"/>
        <v>8.5130624130653226E-2</v>
      </c>
      <c r="G53" s="10" t="str">
        <f t="shared" si="8"/>
        <v>Open New pos of 450000</v>
      </c>
      <c r="H53" s="10"/>
    </row>
    <row r="54" spans="1:8" x14ac:dyDescent="0.25">
      <c r="A54">
        <f t="shared" si="1"/>
        <v>131</v>
      </c>
      <c r="B54" s="2">
        <f t="shared" si="0"/>
        <v>7.6335877862595417E-3</v>
      </c>
      <c r="C54" s="3">
        <f t="shared" si="5"/>
        <v>5875000</v>
      </c>
      <c r="D54" s="13">
        <f t="shared" si="6"/>
        <v>501085.28809765895</v>
      </c>
      <c r="E54" s="4">
        <f t="shared" si="7"/>
        <v>491085.28809765895</v>
      </c>
      <c r="F54" s="10">
        <f t="shared" si="3"/>
        <v>8.5291112867686633E-2</v>
      </c>
      <c r="G54" s="10" t="str">
        <f t="shared" si="8"/>
        <v>Open New pos of 475000</v>
      </c>
      <c r="H54" s="10"/>
    </row>
    <row r="55" spans="1:8" x14ac:dyDescent="0.25">
      <c r="A55">
        <f t="shared" si="1"/>
        <v>132</v>
      </c>
      <c r="B55" s="2">
        <f t="shared" si="0"/>
        <v>7.575757575757576E-3</v>
      </c>
      <c r="C55" s="3">
        <f t="shared" si="5"/>
        <v>6400000</v>
      </c>
      <c r="D55" s="13">
        <f t="shared" si="6"/>
        <v>545762.74009858421</v>
      </c>
      <c r="E55" s="4">
        <f t="shared" si="7"/>
        <v>535762.74009858421</v>
      </c>
      <c r="F55" s="10">
        <f t="shared" si="3"/>
        <v>8.5275428140403786E-2</v>
      </c>
      <c r="G55" s="10" t="str">
        <f t="shared" si="8"/>
        <v>Open New pos of 525000</v>
      </c>
      <c r="H55" s="10"/>
    </row>
    <row r="56" spans="1:8" x14ac:dyDescent="0.25">
      <c r="A56">
        <f t="shared" si="1"/>
        <v>133</v>
      </c>
      <c r="B56" s="2">
        <f t="shared" si="0"/>
        <v>7.5187969924812026E-3</v>
      </c>
      <c r="C56" s="3">
        <f t="shared" si="5"/>
        <v>6975000</v>
      </c>
      <c r="D56" s="13">
        <f t="shared" si="6"/>
        <v>594065.31471694831</v>
      </c>
      <c r="E56" s="4">
        <f t="shared" si="7"/>
        <v>584065.31471694831</v>
      </c>
      <c r="F56" s="10">
        <f t="shared" si="3"/>
        <v>8.5170654439705853E-2</v>
      </c>
      <c r="G56" s="10" t="str">
        <f t="shared" si="8"/>
        <v>Open New pos of 575000</v>
      </c>
      <c r="H56" s="10"/>
    </row>
    <row r="57" spans="1:8" x14ac:dyDescent="0.25">
      <c r="A57">
        <f t="shared" si="1"/>
        <v>134</v>
      </c>
      <c r="B57" s="2">
        <f t="shared" si="0"/>
        <v>7.462686567164179E-3</v>
      </c>
      <c r="C57" s="3">
        <f t="shared" si="5"/>
        <v>7600000</v>
      </c>
      <c r="D57" s="13">
        <f t="shared" si="6"/>
        <v>646313.23863121157</v>
      </c>
      <c r="E57" s="4">
        <f t="shared" si="7"/>
        <v>636313.23863121157</v>
      </c>
      <c r="F57" s="10">
        <f t="shared" si="3"/>
        <v>8.5041215609369947E-2</v>
      </c>
      <c r="G57" s="10" t="str">
        <f t="shared" si="8"/>
        <v>Open New pos of 625000</v>
      </c>
      <c r="H57" s="10"/>
    </row>
    <row r="58" spans="1:8" x14ac:dyDescent="0.25">
      <c r="A58">
        <f t="shared" si="1"/>
        <v>135</v>
      </c>
      <c r="B58" s="2">
        <f t="shared" si="0"/>
        <v>7.4074074074074077E-3</v>
      </c>
      <c r="C58" s="3">
        <f t="shared" si="5"/>
        <v>8250000</v>
      </c>
      <c r="D58" s="13">
        <f t="shared" si="6"/>
        <v>702819.59573458356</v>
      </c>
      <c r="E58" s="4">
        <f t="shared" si="7"/>
        <v>692819.59573458356</v>
      </c>
      <c r="F58" s="10">
        <f t="shared" si="3"/>
        <v>8.5190254028434373E-2</v>
      </c>
      <c r="G58" s="10" t="str">
        <f t="shared" si="8"/>
        <v>Open New pos of 650000</v>
      </c>
      <c r="H58" s="10"/>
    </row>
    <row r="59" spans="1:8" x14ac:dyDescent="0.25">
      <c r="A59">
        <f t="shared" si="1"/>
        <v>136</v>
      </c>
      <c r="B59" s="2">
        <f t="shared" si="0"/>
        <v>7.3529411764705881E-3</v>
      </c>
      <c r="C59" s="3">
        <f t="shared" si="5"/>
        <v>8975000</v>
      </c>
      <c r="D59" s="13">
        <f t="shared" si="6"/>
        <v>763706.03364308027</v>
      </c>
      <c r="E59" s="4">
        <f t="shared" si="7"/>
        <v>753706.03364308027</v>
      </c>
      <c r="F59" s="10">
        <f t="shared" si="3"/>
        <v>8.5092594277780528E-2</v>
      </c>
      <c r="G59" s="10" t="str">
        <f t="shared" si="8"/>
        <v>Open New pos of 725000</v>
      </c>
      <c r="H59" s="10"/>
    </row>
    <row r="60" spans="1:8" x14ac:dyDescent="0.25">
      <c r="A60">
        <f t="shared" si="1"/>
        <v>137</v>
      </c>
      <c r="B60" s="2">
        <f t="shared" si="0"/>
        <v>7.2992700729927005E-3</v>
      </c>
      <c r="C60" s="3">
        <f t="shared" si="5"/>
        <v>9750000</v>
      </c>
      <c r="D60" s="13">
        <f t="shared" si="6"/>
        <v>829457.83162504679</v>
      </c>
      <c r="E60" s="4">
        <f t="shared" si="7"/>
        <v>819457.83162504679</v>
      </c>
      <c r="F60" s="10">
        <f t="shared" si="3"/>
        <v>8.507259811538942E-2</v>
      </c>
      <c r="G60" s="10" t="str">
        <f t="shared" si="8"/>
        <v>Open New pos of 775000</v>
      </c>
      <c r="H60" s="10"/>
    </row>
    <row r="61" spans="1:8" x14ac:dyDescent="0.25">
      <c r="A61">
        <f t="shared" si="1"/>
        <v>138</v>
      </c>
      <c r="B61" s="2">
        <f t="shared" si="0"/>
        <v>7.246376811594203E-3</v>
      </c>
      <c r="C61" s="3">
        <f t="shared" si="5"/>
        <v>10575000</v>
      </c>
      <c r="D61" s="13">
        <f t="shared" si="6"/>
        <v>900367.86018740793</v>
      </c>
      <c r="E61" s="4">
        <f t="shared" si="7"/>
        <v>890367.86018740793</v>
      </c>
      <c r="F61" s="10">
        <f t="shared" si="3"/>
        <v>8.5141168812048029E-2</v>
      </c>
      <c r="G61" s="10" t="str">
        <f t="shared" si="8"/>
        <v>Open New pos of 825000</v>
      </c>
      <c r="H61" s="10"/>
    </row>
    <row r="62" spans="1:8" x14ac:dyDescent="0.25">
      <c r="A62">
        <f t="shared" si="1"/>
        <v>139</v>
      </c>
      <c r="B62" s="2">
        <f t="shared" si="0"/>
        <v>7.1942446043165471E-3</v>
      </c>
      <c r="C62" s="3">
        <f t="shared" si="5"/>
        <v>11475000</v>
      </c>
      <c r="D62" s="13">
        <f t="shared" si="6"/>
        <v>976722.64592403604</v>
      </c>
      <c r="E62" s="4">
        <f t="shared" si="7"/>
        <v>966722.64592403604</v>
      </c>
      <c r="F62" s="10">
        <f t="shared" si="3"/>
        <v>8.5117441910591382E-2</v>
      </c>
      <c r="G62" s="10" t="str">
        <f t="shared" si="8"/>
        <v>Open New pos of 900000</v>
      </c>
      <c r="H62" s="10"/>
    </row>
    <row r="63" spans="1:8" x14ac:dyDescent="0.25">
      <c r="A63">
        <f t="shared" si="1"/>
        <v>140</v>
      </c>
      <c r="B63" s="2">
        <f t="shared" si="0"/>
        <v>7.1428571428571426E-3</v>
      </c>
      <c r="C63" s="3">
        <f t="shared" si="5"/>
        <v>12450000</v>
      </c>
      <c r="D63" s="13">
        <f t="shared" si="6"/>
        <v>1058981.767198445</v>
      </c>
      <c r="E63" s="4">
        <f t="shared" si="7"/>
        <v>1048981.767198445</v>
      </c>
      <c r="F63" s="10">
        <f t="shared" si="3"/>
        <v>8.5058776481802809E-2</v>
      </c>
      <c r="G63" s="10" t="str">
        <f t="shared" si="8"/>
        <v>Open New pos of 975000</v>
      </c>
      <c r="H63" s="10"/>
    </row>
    <row r="64" spans="1:8" x14ac:dyDescent="0.25">
      <c r="A64">
        <f t="shared" si="1"/>
        <v>141</v>
      </c>
      <c r="B64" s="2">
        <f t="shared" si="0"/>
        <v>7.0921985815602835E-3</v>
      </c>
      <c r="C64" s="3">
        <f t="shared" si="5"/>
        <v>13500000</v>
      </c>
      <c r="D64" s="13">
        <f t="shared" si="6"/>
        <v>1147594.9890829434</v>
      </c>
      <c r="E64" s="4">
        <f t="shared" si="7"/>
        <v>1137594.9890829434</v>
      </c>
      <c r="F64" s="10">
        <f t="shared" si="3"/>
        <v>8.5007036228366181E-2</v>
      </c>
      <c r="G64" s="10" t="str">
        <f t="shared" si="8"/>
        <v>Open New pos of 1050000</v>
      </c>
      <c r="H64" s="10"/>
    </row>
    <row r="65" spans="1:8" x14ac:dyDescent="0.25">
      <c r="A65">
        <f t="shared" si="1"/>
        <v>142</v>
      </c>
      <c r="B65" s="2">
        <f t="shared" si="0"/>
        <v>7.0422535211267607E-3</v>
      </c>
      <c r="C65" s="3">
        <f t="shared" si="5"/>
        <v>14600000</v>
      </c>
      <c r="D65" s="13">
        <f t="shared" si="6"/>
        <v>1243002.5407760809</v>
      </c>
      <c r="E65" s="4">
        <f t="shared" si="7"/>
        <v>1233002.5407760809</v>
      </c>
      <c r="F65" s="10">
        <f t="shared" si="3"/>
        <v>8.5137160327128827E-2</v>
      </c>
      <c r="G65" s="10" t="str">
        <f t="shared" si="8"/>
        <v>Open New pos of 1100000</v>
      </c>
      <c r="H65" s="10"/>
    </row>
    <row r="66" spans="1:8" x14ac:dyDescent="0.25">
      <c r="A66">
        <f t="shared" si="1"/>
        <v>143</v>
      </c>
      <c r="B66" s="2">
        <f t="shared" si="0"/>
        <v>6.993006993006993E-3</v>
      </c>
      <c r="C66" s="3">
        <f t="shared" si="5"/>
        <v>15825000</v>
      </c>
      <c r="D66" s="13">
        <f t="shared" si="6"/>
        <v>1345459.9425292574</v>
      </c>
      <c r="E66" s="4">
        <f t="shared" si="7"/>
        <v>1335459.9425292574</v>
      </c>
      <c r="F66" s="10">
        <f t="shared" si="3"/>
        <v>8.5021165404692414E-2</v>
      </c>
      <c r="G66" s="10" t="str">
        <f t="shared" si="8"/>
        <v>Open New pos of 1225000</v>
      </c>
      <c r="H66" s="10"/>
    </row>
    <row r="67" spans="1:8" x14ac:dyDescent="0.25">
      <c r="A67">
        <f t="shared" si="1"/>
        <v>144</v>
      </c>
      <c r="B67" s="2">
        <f t="shared" si="0"/>
        <v>6.9444444444444441E-3</v>
      </c>
      <c r="C67" s="3">
        <f t="shared" si="5"/>
        <v>17125000</v>
      </c>
      <c r="D67" s="13">
        <f t="shared" si="6"/>
        <v>1455740.027028092</v>
      </c>
      <c r="E67" s="4">
        <f t="shared" si="7"/>
        <v>1445740.027028092</v>
      </c>
      <c r="F67" s="10">
        <f t="shared" si="3"/>
        <v>8.5006716906749893E-2</v>
      </c>
      <c r="G67" s="10" t="str">
        <f t="shared" si="8"/>
        <v>Open New pos of 1300000</v>
      </c>
      <c r="H67" s="10"/>
    </row>
    <row r="68" spans="1:8" x14ac:dyDescent="0.25">
      <c r="A68">
        <f t="shared" si="1"/>
        <v>145</v>
      </c>
      <c r="B68" s="2">
        <f t="shared" si="0"/>
        <v>6.8965517241379309E-3</v>
      </c>
      <c r="C68" s="3">
        <f t="shared" si="5"/>
        <v>18500000</v>
      </c>
      <c r="D68" s="13">
        <f t="shared" si="6"/>
        <v>1574253.5567215786</v>
      </c>
      <c r="E68" s="4">
        <f t="shared" si="7"/>
        <v>1564253.5567215786</v>
      </c>
      <c r="F68" s="10">
        <f t="shared" si="3"/>
        <v>8.5094786849815057E-2</v>
      </c>
      <c r="G68" s="10" t="str">
        <f t="shared" si="8"/>
        <v>Open New pos of 1375000</v>
      </c>
      <c r="H68" s="10"/>
    </row>
    <row r="69" spans="1:8" x14ac:dyDescent="0.25">
      <c r="A69">
        <f t="shared" si="1"/>
        <v>146</v>
      </c>
      <c r="B69" s="2">
        <f t="shared" si="0"/>
        <v>6.8493150684931503E-3</v>
      </c>
      <c r="C69" s="3">
        <f t="shared" si="5"/>
        <v>20000000</v>
      </c>
      <c r="D69" s="13">
        <f t="shared" si="6"/>
        <v>1701402.8245534161</v>
      </c>
      <c r="E69" s="4">
        <f t="shared" si="7"/>
        <v>1691402.8245534161</v>
      </c>
      <c r="F69" s="10">
        <f t="shared" si="3"/>
        <v>8.5070141227670801E-2</v>
      </c>
      <c r="G69" s="10" t="str">
        <f t="shared" si="8"/>
        <v>Open New pos of 1500000</v>
      </c>
      <c r="H69" s="10"/>
    </row>
    <row r="70" spans="1:8" x14ac:dyDescent="0.25">
      <c r="A70">
        <f t="shared" si="1"/>
        <v>147</v>
      </c>
      <c r="B70" s="2">
        <f t="shared" si="0"/>
        <v>6.8027210884353739E-3</v>
      </c>
      <c r="C70" s="3">
        <f t="shared" si="5"/>
        <v>21600000</v>
      </c>
      <c r="D70" s="13">
        <f t="shared" si="6"/>
        <v>1837923.1861227013</v>
      </c>
      <c r="E70" s="4">
        <f t="shared" si="7"/>
        <v>1827923.1861227013</v>
      </c>
      <c r="F70" s="10">
        <f t="shared" si="3"/>
        <v>8.5089036394569509E-2</v>
      </c>
      <c r="G70" s="10" t="str">
        <f t="shared" si="8"/>
        <v>Open New pos of 1600000</v>
      </c>
      <c r="H70" s="10"/>
    </row>
    <row r="71" spans="1:8" x14ac:dyDescent="0.25">
      <c r="A71">
        <f t="shared" si="1"/>
        <v>148</v>
      </c>
      <c r="B71" s="2">
        <f t="shared" ref="B71:B76" si="9">1/A71</f>
        <v>6.7567567567567571E-3</v>
      </c>
      <c r="C71" s="3">
        <f t="shared" si="5"/>
        <v>23325000</v>
      </c>
      <c r="D71" s="13">
        <f t="shared" si="6"/>
        <v>1984365.5468507763</v>
      </c>
      <c r="E71" s="4">
        <f t="shared" si="7"/>
        <v>1974365.5468507763</v>
      </c>
      <c r="F71" s="10">
        <f t="shared" si="3"/>
        <v>8.5074621515574544E-2</v>
      </c>
      <c r="G71" s="10" t="str">
        <f t="shared" si="8"/>
        <v>Open New pos of 1725000</v>
      </c>
      <c r="H71" s="10"/>
    </row>
    <row r="72" spans="1:8" x14ac:dyDescent="0.25">
      <c r="A72">
        <f t="shared" ref="A72:A76" si="10">A71+1</f>
        <v>149</v>
      </c>
      <c r="B72" s="2">
        <f t="shared" si="9"/>
        <v>6.7114093959731542E-3</v>
      </c>
      <c r="C72" s="3">
        <f t="shared" si="5"/>
        <v>25175000</v>
      </c>
      <c r="D72" s="13">
        <f t="shared" si="6"/>
        <v>2141438.034606989</v>
      </c>
      <c r="E72" s="4">
        <f t="shared" si="7"/>
        <v>2131438.034606989</v>
      </c>
      <c r="F72" s="10">
        <f t="shared" si="3"/>
        <v>8.5062086776841669E-2</v>
      </c>
      <c r="G72" s="10" t="str">
        <f t="shared" si="8"/>
        <v>Open New pos of 1850000</v>
      </c>
      <c r="H72" s="10"/>
    </row>
    <row r="73" spans="1:8" x14ac:dyDescent="0.25">
      <c r="A73">
        <f t="shared" si="10"/>
        <v>150</v>
      </c>
      <c r="B73" s="2">
        <f t="shared" si="9"/>
        <v>6.6666666666666671E-3</v>
      </c>
      <c r="C73" s="3">
        <f t="shared" si="5"/>
        <v>27150000</v>
      </c>
      <c r="D73" s="13">
        <f t="shared" si="6"/>
        <v>2309834.5670454679</v>
      </c>
      <c r="E73" s="4">
        <f t="shared" si="7"/>
        <v>2299834.5670454679</v>
      </c>
      <c r="F73" s="10">
        <f t="shared" si="3"/>
        <v>8.5076779633350572E-2</v>
      </c>
      <c r="G73" s="10" t="str">
        <f t="shared" si="8"/>
        <v>Open New pos of 1975000</v>
      </c>
      <c r="H73" s="10"/>
    </row>
    <row r="74" spans="1:8" x14ac:dyDescent="0.25">
      <c r="A74">
        <f t="shared" si="10"/>
        <v>151</v>
      </c>
      <c r="B74" s="2">
        <f t="shared" si="9"/>
        <v>6.6225165562913907E-3</v>
      </c>
      <c r="C74" s="3">
        <f t="shared" si="5"/>
        <v>29275000</v>
      </c>
      <c r="D74" s="13">
        <f t="shared" si="6"/>
        <v>2490235.2292971234</v>
      </c>
      <c r="E74" s="4">
        <f t="shared" si="7"/>
        <v>2480235.2292971234</v>
      </c>
      <c r="F74" s="10">
        <f t="shared" si="3"/>
        <v>8.5063543272318479E-2</v>
      </c>
      <c r="G74" s="10" t="str">
        <f t="shared" si="8"/>
        <v>Open New pos of 2125000</v>
      </c>
      <c r="H74" s="10"/>
    </row>
    <row r="75" spans="1:8" x14ac:dyDescent="0.25">
      <c r="A75">
        <f t="shared" si="10"/>
        <v>152</v>
      </c>
      <c r="B75" s="2">
        <f t="shared" si="9"/>
        <v>6.5789473684210523E-3</v>
      </c>
      <c r="C75" s="3">
        <f t="shared" si="5"/>
        <v>31550000</v>
      </c>
      <c r="D75" s="13">
        <f t="shared" si="6"/>
        <v>2683471.6574951019</v>
      </c>
      <c r="E75" s="4">
        <f t="shared" si="7"/>
        <v>2673471.6574951019</v>
      </c>
      <c r="F75" s="10">
        <f t="shared" si="3"/>
        <v>8.5054569175756004E-2</v>
      </c>
      <c r="G75" s="10" t="str">
        <f t="shared" si="8"/>
        <v>Open New pos of 2275000</v>
      </c>
      <c r="H75" s="10"/>
    </row>
    <row r="76" spans="1:8" x14ac:dyDescent="0.25">
      <c r="A76">
        <f t="shared" si="10"/>
        <v>153</v>
      </c>
      <c r="B76" s="2">
        <f t="shared" si="9"/>
        <v>6.5359477124183009E-3</v>
      </c>
      <c r="C76" s="3">
        <f t="shared" si="5"/>
        <v>34000000</v>
      </c>
      <c r="D76" s="13">
        <f t="shared" si="6"/>
        <v>2890359.1273953426</v>
      </c>
      <c r="E76" s="4">
        <f t="shared" si="7"/>
        <v>2880359.1273953426</v>
      </c>
      <c r="F76" s="10">
        <f t="shared" si="3"/>
        <v>8.5010562570451254E-2</v>
      </c>
      <c r="G76" s="10" t="str">
        <f t="shared" si="8"/>
        <v>Open New pos of 2450000</v>
      </c>
      <c r="H76" s="10"/>
    </row>
  </sheetData>
  <hyperlinks>
    <hyperlink ref="G2" r:id="rId1"/>
    <hyperlink ref="G3" r:id="rId2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USD JPY</vt:lpstr>
    </vt:vector>
  </TitlesOfParts>
  <Company>Marvell Israel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Assaf Nathan</dc:creator>
  <cp:lastModifiedBy>Assaf Nathan</cp:lastModifiedBy>
  <dcterms:created xsi:type="dcterms:W3CDTF">2013-01-24T18:19:30Z</dcterms:created>
  <dcterms:modified xsi:type="dcterms:W3CDTF">2013-03-12T14:00:11Z</dcterms:modified>
</cp:coreProperties>
</file>